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ducation and Training\CALUMO\Calumo Functions\Help File definitions\"/>
    </mc:Choice>
  </mc:AlternateContent>
  <bookViews>
    <workbookView xWindow="0" yWindow="0" windowWidth="10695" windowHeight="12360"/>
  </bookViews>
  <sheets>
    <sheet name="Report" sheetId="1" r:id="rId1"/>
    <sheet name="MDX" sheetId="2" r:id="rId2"/>
  </sheet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20" i="1"/>
  <c r="B13" i="2"/>
  <c r="B11" i="2"/>
  <c r="Q19" i="1"/>
  <c r="E19" i="1"/>
  <c r="F19" i="1"/>
  <c r="G19" i="1"/>
  <c r="H19" i="1"/>
  <c r="I19" i="1"/>
  <c r="J19" i="1"/>
  <c r="K19" i="1"/>
  <c r="L19" i="1"/>
  <c r="M19" i="1"/>
  <c r="N19" i="1"/>
  <c r="O19" i="1"/>
  <c r="P19" i="1"/>
  <c r="D19" i="1"/>
  <c r="D17" i="1"/>
  <c r="B5" i="1"/>
</calcChain>
</file>

<file path=xl/sharedStrings.xml><?xml version="1.0" encoding="utf-8"?>
<sst xmlns="http://schemas.openxmlformats.org/spreadsheetml/2006/main" count="184" uniqueCount="71">
  <si>
    <t>DataSource</t>
  </si>
  <si>
    <t>Catalog</t>
  </si>
  <si>
    <t>Cube</t>
  </si>
  <si>
    <t>SSAS</t>
  </si>
  <si>
    <t>PlanningDemo</t>
  </si>
  <si>
    <t>Finance</t>
  </si>
  <si>
    <t>MDX</t>
  </si>
  <si>
    <t>With Member [Date].[Fiscal].[Level] as [Account].[Accounts].CurrentMember.Properties("Level_Number")</t>
  </si>
  <si>
    <t>Select {</t>
  </si>
  <si>
    <t xml:space="preserve">[Date].[Fiscal].[Level], </t>
  </si>
  <si>
    <t xml:space="preserve">[Date].[Fiscal].[Year].&amp;[201213].Children, </t>
  </si>
  <si>
    <t>[Date].[Fiscal].[Year].&amp;[201213]</t>
  </si>
  <si>
    <t>} on columns,</t>
  </si>
  <si>
    <t xml:space="preserve">DESCENDANTS ( </t>
  </si>
  <si>
    <t>) on rows</t>
  </si>
  <si>
    <t>From [Finance]</t>
  </si>
  <si>
    <t>[Measures].[Amount],</t>
  </si>
  <si>
    <t>[Company].[Companies].&amp;[5],</t>
  </si>
  <si>
    <t>[Cost Centre].[Regions].[Country].&amp;[Australia],</t>
  </si>
  <si>
    <t>[Data Source].[Data Source].[All],</t>
  </si>
  <si>
    <t>[Relative Period].[Relative Period].&amp;[1],</t>
  </si>
  <si>
    <t>[Reporting Currency].[Currency].&amp;[1],</t>
  </si>
  <si>
    <t>[Scenario].[Scenarios].[ActFcast]</t>
  </si>
  <si>
    <t>)</t>
  </si>
  <si>
    <t>Where (</t>
  </si>
  <si>
    <t>Format</t>
  </si>
  <si>
    <t>Data</t>
  </si>
  <si>
    <t xml:space="preserve"> </t>
  </si>
  <si>
    <t>Level</t>
  </si>
  <si>
    <t>FY 2012/13</t>
  </si>
  <si>
    <t>Net Profit / (Loss)</t>
  </si>
  <si>
    <t>EBIT</t>
  </si>
  <si>
    <t>Operating Profit</t>
  </si>
  <si>
    <t>Gross Margin</t>
  </si>
  <si>
    <t>Total Revenue</t>
  </si>
  <si>
    <t>Training - Revenue</t>
  </si>
  <si>
    <t>Software - Revenue</t>
  </si>
  <si>
    <t>Services - Revenue</t>
  </si>
  <si>
    <t>Reimbursable Expenses</t>
  </si>
  <si>
    <t>Miscellaneous Income</t>
  </si>
  <si>
    <t>Maintenance - Revenue</t>
  </si>
  <si>
    <t>Total Cost of Sales</t>
  </si>
  <si>
    <t>Training - COS</t>
  </si>
  <si>
    <t>Software - COS</t>
  </si>
  <si>
    <t>Maintenance - COS</t>
  </si>
  <si>
    <t>Consulting - COS</t>
  </si>
  <si>
    <t>Operating Expenses</t>
  </si>
  <si>
    <t>Travel &amp; Entertainment</t>
  </si>
  <si>
    <t>Salaries &amp; On Costs</t>
  </si>
  <si>
    <t>Promotion Expenses</t>
  </si>
  <si>
    <t>Outside Services</t>
  </si>
  <si>
    <t>Other Operating Expenses</t>
  </si>
  <si>
    <t>Office Telecommunications</t>
  </si>
  <si>
    <t>Occupancy Expenses</t>
  </si>
  <si>
    <t>MIS Expenses</t>
  </si>
  <si>
    <t>Materials, Maint &amp; Supplies</t>
  </si>
  <si>
    <t>Insurance</t>
  </si>
  <si>
    <t>Depreciation &amp; Amortisation</t>
  </si>
  <si>
    <t>Other Income</t>
  </si>
  <si>
    <t>8-1000 - Interest Income</t>
  </si>
  <si>
    <t>Other Expenses</t>
  </si>
  <si>
    <t>9-1000 - Interest Expense</t>
  </si>
  <si>
    <t>9-2000 - Income Tax Expense</t>
  </si>
  <si>
    <t>9-4000 - Exchange Rate Gain / Loss</t>
  </si>
  <si>
    <t>-</t>
  </si>
  <si>
    <t>Starting Account:</t>
  </si>
  <si>
    <t>[Account].[Accounts].[Net Profit / (Loss)]</t>
  </si>
  <si>
    <t>Account</t>
  </si>
  <si>
    <t>Levels:</t>
  </si>
  <si>
    <t>,</t>
  </si>
  <si>
    <t>, SELF_AND_BEFORE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</si>
</sst>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_);_(* \(#,##0\);_(* &quot;-&quot;??_);_(@_)"/>
    <numFmt numFmtId="166" formatCode="mmm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9" tint="0.39997558519241921"/>
        <bgColor indexed="65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1"/>
    </xf>
    <xf numFmtId="165" fontId="0" fillId="0" borderId="0" xfId="1" applyNumberFormat="1" applyFont="1"/>
    <xf numFmtId="166" fontId="4" fillId="6" borderId="0" xfId="7" applyNumberFormat="1"/>
    <xf numFmtId="0" fontId="4" fillId="6" borderId="0" xfId="7"/>
    <xf numFmtId="0" fontId="0" fillId="0" borderId="0" xfId="0" applyAlignment="1">
      <alignment horizontal="left" indent="5"/>
    </xf>
    <xf numFmtId="0" fontId="4" fillId="7" borderId="0" xfId="8"/>
    <xf numFmtId="165" fontId="4" fillId="7" borderId="0" xfId="8" applyNumberFormat="1"/>
    <xf numFmtId="0" fontId="1" fillId="5" borderId="0" xfId="6" applyAlignment="1">
      <alignment horizontal="left" indent="4"/>
    </xf>
    <xf numFmtId="165" fontId="1" fillId="5" borderId="0" xfId="6" applyNumberFormat="1"/>
    <xf numFmtId="165" fontId="1" fillId="2" borderId="0" xfId="3" applyNumberFormat="1"/>
    <xf numFmtId="0" fontId="1" fillId="3" borderId="0" xfId="4" applyAlignment="1">
      <alignment horizontal="left" indent="3"/>
    </xf>
    <xf numFmtId="165" fontId="1" fillId="3" borderId="0" xfId="4" applyNumberFormat="1"/>
    <xf numFmtId="0" fontId="1" fillId="4" borderId="0" xfId="5" applyAlignment="1">
      <alignment horizontal="left" indent="2"/>
    </xf>
    <xf numFmtId="165" fontId="1" fillId="4" borderId="0" xfId="5" applyNumberFormat="1"/>
    <xf numFmtId="0" fontId="1" fillId="2" borderId="0" xfId="3" applyAlignment="1">
      <alignment horizontal="left" indent="1"/>
    </xf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0" fontId="7" fillId="6" borderId="0" xfId="2" applyNumberFormat="1" applyFont="1" applyFill="1"/>
    <xf numFmtId="10" fontId="7" fillId="7" borderId="0" xfId="2" applyNumberFormat="1" applyFont="1" applyFill="1"/>
    <xf numFmtId="10" fontId="8" fillId="2" borderId="0" xfId="2" applyNumberFormat="1" applyFont="1" applyFill="1"/>
    <xf numFmtId="10" fontId="8" fillId="4" borderId="0" xfId="2" applyNumberFormat="1" applyFont="1" applyFill="1"/>
    <xf numFmtId="10" fontId="8" fillId="3" borderId="0" xfId="2" applyNumberFormat="1" applyFont="1" applyFill="1"/>
    <xf numFmtId="10" fontId="8" fillId="5" borderId="0" xfId="2" applyNumberFormat="1" applyFont="1" applyFill="1"/>
    <xf numFmtId="10" fontId="8" fillId="0" borderId="0" xfId="2" applyNumberFormat="1" applyFont="1"/>
    <xf numFmtId="10" fontId="9" fillId="0" borderId="0" xfId="2" applyNumberFormat="1" applyFont="1"/>
    <xf numFmtId="0" fontId="0" fillId="0" borderId="0" xfId="0" applyAlignment="1">
      <alignment wrapText="1"/>
    </xf>
    <xf numFmtId="166" fontId="2" fillId="6" borderId="0" xfId="7" applyNumberFormat="1" applyFont="1" applyAlignment="1">
      <alignment horizontal="center" vertical="center" wrapText="1"/>
    </xf>
    <xf numFmtId="0" fontId="2" fillId="6" borderId="0" xfId="7" applyFont="1" applyAlignment="1">
      <alignment horizontal="center" vertical="center" wrapText="1"/>
    </xf>
    <xf numFmtId="0" fontId="3" fillId="0" borderId="0" xfId="0" applyFont="1" applyAlignment="1">
      <alignment horizontal="right" indent="1"/>
    </xf>
    <xf numFmtId="0" fontId="0" fillId="0" borderId="0" xfId="0" applyAlignment="1">
      <alignment horizontal="left" indent="6"/>
    </xf>
    <xf numFmtId="165" fontId="6" fillId="0" borderId="0" xfId="1" applyNumberFormat="1" applyFont="1"/>
    <xf numFmtId="0" fontId="0" fillId="0" borderId="0" xfId="0" applyAlignment="1">
      <alignment horizontal="left"/>
    </xf>
  </cellXfs>
  <cellStyles count="9">
    <cellStyle name="20% - Accent1" xfId="3" builtinId="30"/>
    <cellStyle name="20% - Accent2" xfId="4" builtinId="34"/>
    <cellStyle name="20% - Accent3" xfId="5" builtinId="38"/>
    <cellStyle name="20% - Accent4" xfId="6" builtinId="42"/>
    <cellStyle name="60% - Accent6" xfId="8" builtinId="52"/>
    <cellStyle name="Accent5" xfId="7" builtinId="45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tabSelected="1" workbookViewId="0">
      <selection activeCell="K15" sqref="K15"/>
    </sheetView>
  </sheetViews>
  <sheetFormatPr defaultRowHeight="15" outlineLevelRow="1" outlineLevelCol="2" x14ac:dyDescent="0.25"/>
  <cols>
    <col min="1" max="1" width="14.28515625" customWidth="1" outlineLevel="1"/>
    <col min="2" max="2" width="33.5703125" customWidth="1"/>
    <col min="3" max="3" width="9.140625" customWidth="1" outlineLevel="2"/>
    <col min="4" max="16" width="12.85546875" customWidth="1"/>
    <col min="17" max="17" width="20.5703125" customWidth="1"/>
  </cols>
  <sheetData>
    <row r="1" spans="1:17" outlineLevel="1" x14ac:dyDescent="0.25">
      <c r="A1" t="s">
        <v>0</v>
      </c>
      <c r="B1" t="s">
        <v>3</v>
      </c>
    </row>
    <row r="2" spans="1:17" outlineLevel="1" x14ac:dyDescent="0.25">
      <c r="A2" t="s">
        <v>1</v>
      </c>
      <c r="B2" t="s">
        <v>4</v>
      </c>
    </row>
    <row r="3" spans="1:17" outlineLevel="1" x14ac:dyDescent="0.25">
      <c r="A3" t="s">
        <v>2</v>
      </c>
      <c r="B3" t="s">
        <v>5</v>
      </c>
    </row>
    <row r="4" spans="1:17" outlineLevel="1" x14ac:dyDescent="0.25">
      <c r="A4" t="s">
        <v>67</v>
      </c>
      <c r="B4" t="s">
        <v>66</v>
      </c>
    </row>
    <row r="5" spans="1:17" outlineLevel="1" x14ac:dyDescent="0.25">
      <c r="A5" t="s">
        <v>6</v>
      </c>
      <c r="B5" t="str">
        <f ca="1">_xll.Calumo.Functions.CCONCAT(MDX!$B$2:$C$25)</f>
        <v xml:space="preserve">With Member [Date].[Fiscal].[Level] as [Account].[Accounts].CurrentMember.Properties("Level_Number")   Select { [Date].[Fiscal].[Level],  [Date].[Fiscal].[Year].&amp;[201213].Children,  [Date].[Fiscal].[Year].&amp;[201213] } on columns,  DESCENDANTS (  [Account].[Accounts].[Net Profit / (Loss)] ,5, SELF_AND_BEFORE) on rows From [Finance] Where ( [Measures].[Amount], [Company].[Companies].&amp;[5], [Cost Centre].[Regions].[Country].&amp;[Australia], [Data Source].[Data Source].[All], [Relative Period].[Relative Period].&amp;[1], [Reporting Currency].[Currency].&amp;[1], [Scenario].[Scenarios].[ActFcast] ) </v>
      </c>
    </row>
    <row r="6" spans="1:17" outlineLevel="1" x14ac:dyDescent="0.25"/>
    <row r="7" spans="1:17" outlineLevel="1" x14ac:dyDescent="0.25">
      <c r="A7" t="s">
        <v>25</v>
      </c>
      <c r="C7" t="s">
        <v>28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18"/>
    </row>
    <row r="8" spans="1:17" outlineLevel="1" x14ac:dyDescent="0.25">
      <c r="B8" s="6"/>
      <c r="C8">
        <v>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9"/>
    </row>
    <row r="9" spans="1:17" outlineLevel="1" x14ac:dyDescent="0.25">
      <c r="B9" s="15"/>
      <c r="C9">
        <v>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0"/>
    </row>
    <row r="10" spans="1:17" outlineLevel="1" x14ac:dyDescent="0.25">
      <c r="B10" s="13"/>
      <c r="C10">
        <v>4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1"/>
    </row>
    <row r="11" spans="1:17" outlineLevel="1" x14ac:dyDescent="0.25">
      <c r="B11" s="11"/>
      <c r="C11">
        <v>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22"/>
    </row>
    <row r="12" spans="1:17" outlineLevel="1" x14ac:dyDescent="0.25">
      <c r="B12" s="8"/>
      <c r="C12">
        <v>6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23"/>
    </row>
    <row r="13" spans="1:17" outlineLevel="1" x14ac:dyDescent="0.25">
      <c r="B13" s="5"/>
      <c r="C13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4"/>
    </row>
    <row r="14" spans="1:17" outlineLevel="1" x14ac:dyDescent="0.25">
      <c r="B14" s="30"/>
      <c r="C14">
        <v>8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24"/>
    </row>
    <row r="15" spans="1:17" outlineLevel="1" x14ac:dyDescent="0.25">
      <c r="B15" s="16"/>
      <c r="C15">
        <v>11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5"/>
    </row>
    <row r="16" spans="1:17" outlineLevel="1" x14ac:dyDescent="0.25">
      <c r="B16" s="26" t="str">
        <f ca="1">_xll.Calumo.Functions.CREFLEX($B$1,$B$2,$B$5,$B$20:$P$54,$B$7:$Q$15,0,0,1,0,-1,-1,"-")</f>
        <v>ReflexReportCell</v>
      </c>
    </row>
    <row r="17" spans="1:17" x14ac:dyDescent="0.25">
      <c r="B17" s="29" t="s">
        <v>65</v>
      </c>
      <c r="D17" t="str">
        <f ca="1">_xll.Calumo.Functions.CMEMBER($B$1,$B$2,$B$3,$B$4,"Member_Caption","SLicer","_empty",,,,,,"2")</f>
        <v>Net Profit / (Loss)</v>
      </c>
      <c r="G17" s="29" t="s">
        <v>68</v>
      </c>
      <c r="H17" s="32">
        <v>5</v>
      </c>
    </row>
    <row r="19" spans="1:17" s="26" customFormat="1" ht="30" x14ac:dyDescent="0.25">
      <c r="D19" s="27">
        <f ca="1">OFFSET(D19,1,0)</f>
        <v>41091</v>
      </c>
      <c r="E19" s="27">
        <f t="shared" ref="E19:P19" ca="1" si="0">OFFSET(E19,1,0)</f>
        <v>41122</v>
      </c>
      <c r="F19" s="27">
        <f t="shared" ca="1" si="0"/>
        <v>41153</v>
      </c>
      <c r="G19" s="27">
        <f t="shared" ca="1" si="0"/>
        <v>41183</v>
      </c>
      <c r="H19" s="27">
        <f t="shared" ca="1" si="0"/>
        <v>41214</v>
      </c>
      <c r="I19" s="27">
        <f t="shared" ca="1" si="0"/>
        <v>41244</v>
      </c>
      <c r="J19" s="27">
        <f t="shared" ca="1" si="0"/>
        <v>41275</v>
      </c>
      <c r="K19" s="27">
        <f t="shared" ca="1" si="0"/>
        <v>41306</v>
      </c>
      <c r="L19" s="27">
        <f t="shared" ca="1" si="0"/>
        <v>41334</v>
      </c>
      <c r="M19" s="27">
        <f t="shared" ca="1" si="0"/>
        <v>41365</v>
      </c>
      <c r="N19" s="27">
        <f t="shared" ca="1" si="0"/>
        <v>41395</v>
      </c>
      <c r="O19" s="27">
        <f t="shared" ca="1" si="0"/>
        <v>41426</v>
      </c>
      <c r="P19" s="27" t="str">
        <f t="shared" ca="1" si="0"/>
        <v>FY 2012/13</v>
      </c>
      <c r="Q19" s="28" t="str">
        <f ca="1">"% of "&amp;OFFSET(Q19,1,-1)&amp;" "&amp;OFFSET(Q19,2,-15)</f>
        <v>% of FY 2012/13 Net Profit / (Loss)</v>
      </c>
    </row>
    <row r="20" spans="1:17" ht="15" customHeight="1" outlineLevel="1" x14ac:dyDescent="0.25">
      <c r="A20" t="s">
        <v>26</v>
      </c>
      <c r="C20" t="s">
        <v>28</v>
      </c>
      <c r="D20" s="3">
        <v>41091</v>
      </c>
      <c r="E20" s="3">
        <v>41122</v>
      </c>
      <c r="F20" s="3">
        <v>41153</v>
      </c>
      <c r="G20" s="3">
        <v>41183</v>
      </c>
      <c r="H20" s="3">
        <v>41214</v>
      </c>
      <c r="I20" s="3">
        <v>41244</v>
      </c>
      <c r="J20" s="3">
        <v>41275</v>
      </c>
      <c r="K20" s="3">
        <v>41306</v>
      </c>
      <c r="L20" s="3">
        <v>41334</v>
      </c>
      <c r="M20" s="3">
        <v>41365</v>
      </c>
      <c r="N20" s="3">
        <v>41395</v>
      </c>
      <c r="O20" s="3">
        <v>41426</v>
      </c>
      <c r="P20" s="4" t="s">
        <v>29</v>
      </c>
      <c r="Q20" s="18" t="e">
        <f ca="1">P20/OFFSET($P$17,4,0)</f>
        <v>#VALUE!</v>
      </c>
    </row>
    <row r="21" spans="1:17" ht="15" customHeight="1" x14ac:dyDescent="0.25">
      <c r="B21" s="6" t="s">
        <v>30</v>
      </c>
      <c r="C21">
        <v>2</v>
      </c>
      <c r="D21" s="7">
        <v>221018.01469769701</v>
      </c>
      <c r="E21" s="7">
        <v>116310.17957317</v>
      </c>
      <c r="F21" s="7">
        <v>-415096.53876811598</v>
      </c>
      <c r="G21" s="7">
        <v>-337910.129920949</v>
      </c>
      <c r="H21" s="7">
        <v>1022477.57648421</v>
      </c>
      <c r="I21" s="7">
        <v>6766141.8921736898</v>
      </c>
      <c r="J21" s="7">
        <v>773485.41575731605</v>
      </c>
      <c r="K21" s="7">
        <v>633367.24045205303</v>
      </c>
      <c r="L21" s="7">
        <v>822714.31413626298</v>
      </c>
      <c r="M21" s="7">
        <v>700079.87203099998</v>
      </c>
      <c r="N21" s="7">
        <v>546743.54571521003</v>
      </c>
      <c r="O21" s="7">
        <v>901376.87203099998</v>
      </c>
      <c r="P21" s="7">
        <v>11750708.254362499</v>
      </c>
      <c r="Q21" s="19">
        <f t="shared" ref="Q21:Q54" ca="1" si="1">P21/OFFSET($P$17,4,0)</f>
        <v>1</v>
      </c>
    </row>
    <row r="22" spans="1:17" ht="15" customHeight="1" x14ac:dyDescent="0.25">
      <c r="B22" s="15" t="s">
        <v>31</v>
      </c>
      <c r="C22">
        <v>3</v>
      </c>
      <c r="D22" s="10">
        <v>221018.01469769701</v>
      </c>
      <c r="E22" s="10">
        <v>116310.17957317</v>
      </c>
      <c r="F22" s="10">
        <v>-415096.53876811598</v>
      </c>
      <c r="G22" s="10">
        <v>-337910.129920949</v>
      </c>
      <c r="H22" s="10">
        <v>1022477.57648421</v>
      </c>
      <c r="I22" s="10">
        <v>6766141.8921736898</v>
      </c>
      <c r="J22" s="10">
        <v>773485.41575731605</v>
      </c>
      <c r="K22" s="10">
        <v>633367.24045205303</v>
      </c>
      <c r="L22" s="10">
        <v>822714.31413626298</v>
      </c>
      <c r="M22" s="10">
        <v>700079.87203099998</v>
      </c>
      <c r="N22" s="10">
        <v>546743.54571521003</v>
      </c>
      <c r="O22" s="10">
        <v>901376.87203099998</v>
      </c>
      <c r="P22" s="10">
        <v>11750708.254362499</v>
      </c>
      <c r="Q22" s="20">
        <f t="shared" ca="1" si="1"/>
        <v>1</v>
      </c>
    </row>
    <row r="23" spans="1:17" ht="15" customHeight="1" x14ac:dyDescent="0.25">
      <c r="B23" s="13" t="s">
        <v>32</v>
      </c>
      <c r="C23">
        <v>4</v>
      </c>
      <c r="D23" s="14">
        <v>250914.92322456799</v>
      </c>
      <c r="E23" s="14">
        <v>145879.76951219499</v>
      </c>
      <c r="F23" s="14">
        <v>-386124.85489130497</v>
      </c>
      <c r="G23" s="14">
        <v>-310811.89403162</v>
      </c>
      <c r="H23" s="14">
        <v>1050105.2080631601</v>
      </c>
      <c r="I23" s="14">
        <v>6790691.3658579001</v>
      </c>
      <c r="J23" s="14">
        <v>798868.83680994704</v>
      </c>
      <c r="K23" s="14">
        <v>657552.766767842</v>
      </c>
      <c r="L23" s="14">
        <v>844948.78782047401</v>
      </c>
      <c r="M23" s="14">
        <v>720838.55624152604</v>
      </c>
      <c r="N23" s="14">
        <v>566501.44045205205</v>
      </c>
      <c r="O23" s="14">
        <v>920386.60887310503</v>
      </c>
      <c r="P23" s="14">
        <v>12049751.5146998</v>
      </c>
      <c r="Q23" s="21">
        <f t="shared" ca="1" si="1"/>
        <v>1.0254489562555755</v>
      </c>
    </row>
    <row r="24" spans="1:17" ht="15" customHeight="1" x14ac:dyDescent="0.25">
      <c r="B24" s="11" t="s">
        <v>33</v>
      </c>
      <c r="C24">
        <v>5</v>
      </c>
      <c r="D24" s="12">
        <v>250914.92322456799</v>
      </c>
      <c r="E24" s="12">
        <v>145879.76951219499</v>
      </c>
      <c r="F24" s="12">
        <v>-386124.85489130497</v>
      </c>
      <c r="G24" s="12">
        <v>-310811.89403162</v>
      </c>
      <c r="H24" s="12">
        <v>1050105.2080631601</v>
      </c>
      <c r="I24" s="12">
        <v>6790691.3658579001</v>
      </c>
      <c r="J24" s="12">
        <v>798868.83680994704</v>
      </c>
      <c r="K24" s="12">
        <v>657552.766767842</v>
      </c>
      <c r="L24" s="12">
        <v>844948.78782047401</v>
      </c>
      <c r="M24" s="12">
        <v>720838.55624152604</v>
      </c>
      <c r="N24" s="12">
        <v>566501.44045205205</v>
      </c>
      <c r="O24" s="12">
        <v>920386.60887310503</v>
      </c>
      <c r="P24" s="12">
        <v>12049751.5146998</v>
      </c>
      <c r="Q24" s="22">
        <f t="shared" ca="1" si="1"/>
        <v>1.0254489562555755</v>
      </c>
    </row>
    <row r="25" spans="1:17" ht="15" customHeight="1" x14ac:dyDescent="0.25">
      <c r="B25" s="8" t="s">
        <v>34</v>
      </c>
      <c r="C25">
        <v>6</v>
      </c>
      <c r="D25" s="9">
        <v>-2182956.3091794602</v>
      </c>
      <c r="E25" s="9">
        <v>-2424729.53006098</v>
      </c>
      <c r="F25" s="9">
        <v>-2627269.3541666698</v>
      </c>
      <c r="G25" s="9">
        <v>-2289807.4416403198</v>
      </c>
      <c r="H25" s="9">
        <v>-1265650.2588421099</v>
      </c>
      <c r="I25" s="9">
        <v>4140835.8464210499</v>
      </c>
      <c r="J25" s="9">
        <v>-1086550.2588421099</v>
      </c>
      <c r="K25" s="9">
        <v>-1518236.5746315799</v>
      </c>
      <c r="L25" s="9">
        <v>-1286432.1009473701</v>
      </c>
      <c r="M25" s="9">
        <v>-1324382.62726316</v>
      </c>
      <c r="N25" s="9">
        <v>-1534054.4693684201</v>
      </c>
      <c r="O25" s="9">
        <v>-1131922.62726316</v>
      </c>
      <c r="P25" s="9">
        <v>-14531155.7057843</v>
      </c>
      <c r="Q25" s="23">
        <f t="shared" ca="1" si="1"/>
        <v>-1.2366195629433272</v>
      </c>
    </row>
    <row r="26" spans="1:17" ht="15" customHeight="1" x14ac:dyDescent="0.25">
      <c r="B26" s="5" t="s">
        <v>35</v>
      </c>
      <c r="C26">
        <v>7</v>
      </c>
      <c r="D26" s="2">
        <v>-30196.065259117098</v>
      </c>
      <c r="E26" s="2">
        <v>-105676.524390244</v>
      </c>
      <c r="F26" s="2">
        <v>-77752.173913043502</v>
      </c>
      <c r="G26" s="2" t="s">
        <v>64</v>
      </c>
      <c r="H26" s="2">
        <v>-105734.210526316</v>
      </c>
      <c r="I26" s="2">
        <v>-36001</v>
      </c>
      <c r="J26" s="2">
        <v>-104162.105263158</v>
      </c>
      <c r="K26" s="2">
        <v>-52000</v>
      </c>
      <c r="L26" s="2">
        <v>-76171.578947368398</v>
      </c>
      <c r="M26" s="2">
        <v>0</v>
      </c>
      <c r="N26" s="2">
        <v>0</v>
      </c>
      <c r="O26" s="2">
        <v>0</v>
      </c>
      <c r="P26" s="2">
        <v>-587693.65829924704</v>
      </c>
      <c r="Q26" s="24">
        <f t="shared" ca="1" si="1"/>
        <v>-5.0013466897287945E-2</v>
      </c>
    </row>
    <row r="27" spans="1:17" ht="15" customHeight="1" x14ac:dyDescent="0.25">
      <c r="B27" s="5" t="s">
        <v>36</v>
      </c>
      <c r="C27">
        <v>7</v>
      </c>
      <c r="D27" s="2">
        <v>0</v>
      </c>
      <c r="E27" s="2" t="s">
        <v>64</v>
      </c>
      <c r="F27" s="2">
        <v>-201939.67391304299</v>
      </c>
      <c r="G27" s="2">
        <v>-469092.067312253</v>
      </c>
      <c r="H27" s="2">
        <v>141500</v>
      </c>
      <c r="I27" s="2">
        <v>4813001.0526315803</v>
      </c>
      <c r="J27" s="2">
        <v>-151324.21052631599</v>
      </c>
      <c r="K27" s="2">
        <v>-210643.42105263201</v>
      </c>
      <c r="L27" s="2">
        <v>60148.947368421097</v>
      </c>
      <c r="M27" s="2">
        <v>126680.526315789</v>
      </c>
      <c r="N27" s="2">
        <v>112962.631578947</v>
      </c>
      <c r="O27" s="2">
        <v>90717.894736842107</v>
      </c>
      <c r="P27" s="2">
        <v>4312011.6798273399</v>
      </c>
      <c r="Q27" s="24">
        <f t="shared" ca="1" si="1"/>
        <v>0.36695759834106062</v>
      </c>
    </row>
    <row r="28" spans="1:17" ht="15" customHeight="1" x14ac:dyDescent="0.25">
      <c r="B28" s="5" t="s">
        <v>37</v>
      </c>
      <c r="C28">
        <v>7</v>
      </c>
      <c r="D28" s="2">
        <v>-1738158.34634837</v>
      </c>
      <c r="E28" s="2">
        <v>-1911251.9867682899</v>
      </c>
      <c r="F28" s="2">
        <v>-1889811.7984058</v>
      </c>
      <c r="G28" s="2">
        <v>-1479608.53374506</v>
      </c>
      <c r="H28" s="2">
        <v>-1321332.8947368399</v>
      </c>
      <c r="I28" s="2">
        <v>-680948.94736842101</v>
      </c>
      <c r="J28" s="2">
        <v>-853861.57894736796</v>
      </c>
      <c r="K28" s="2">
        <v>-1317926.5789473699</v>
      </c>
      <c r="L28" s="2">
        <v>-1304074.2105263199</v>
      </c>
      <c r="M28" s="2">
        <v>-1509540.5263157899</v>
      </c>
      <c r="N28" s="2">
        <v>-1691599.4736842101</v>
      </c>
      <c r="O28" s="2">
        <v>-1389818.68421053</v>
      </c>
      <c r="P28" s="2">
        <v>-17087933.560004398</v>
      </c>
      <c r="Q28" s="24">
        <f t="shared" ca="1" si="1"/>
        <v>-1.4542045628322389</v>
      </c>
    </row>
    <row r="29" spans="1:17" ht="15" customHeight="1" x14ac:dyDescent="0.25">
      <c r="B29" s="5" t="s">
        <v>38</v>
      </c>
      <c r="C29">
        <v>7</v>
      </c>
      <c r="D29" s="2">
        <v>0</v>
      </c>
      <c r="E29" s="2" t="s">
        <v>64</v>
      </c>
      <c r="F29" s="2">
        <v>9.0949470177292804E-13</v>
      </c>
      <c r="G29" s="2" t="s">
        <v>64</v>
      </c>
      <c r="H29" s="2" t="s">
        <v>64</v>
      </c>
      <c r="I29" s="2" t="s">
        <v>64</v>
      </c>
      <c r="J29" s="2" t="s">
        <v>64</v>
      </c>
      <c r="K29" s="2" t="s">
        <v>64</v>
      </c>
      <c r="L29" s="2">
        <v>-515.52631578947398</v>
      </c>
      <c r="M29" s="2">
        <v>515.52631578947398</v>
      </c>
      <c r="N29" s="2" t="s">
        <v>64</v>
      </c>
      <c r="O29" s="2" t="s">
        <v>64</v>
      </c>
      <c r="P29" s="2">
        <v>7.9580786405131201E-13</v>
      </c>
      <c r="Q29" s="24">
        <f t="shared" ca="1" si="1"/>
        <v>6.7724246643249361E-20</v>
      </c>
    </row>
    <row r="30" spans="1:17" ht="15" customHeight="1" x14ac:dyDescent="0.25">
      <c r="B30" s="5" t="s">
        <v>39</v>
      </c>
      <c r="C30">
        <v>7</v>
      </c>
      <c r="D30" s="2">
        <v>0</v>
      </c>
      <c r="E30" s="2">
        <v>0</v>
      </c>
      <c r="F30" s="2">
        <v>0</v>
      </c>
      <c r="G30" s="2">
        <v>0</v>
      </c>
      <c r="H30" s="2">
        <v>-389.21052631578902</v>
      </c>
      <c r="I30" s="2">
        <v>0</v>
      </c>
      <c r="J30" s="2" t="s">
        <v>64</v>
      </c>
      <c r="K30" s="2" t="s">
        <v>64</v>
      </c>
      <c r="L30" s="2" t="s">
        <v>64</v>
      </c>
      <c r="M30" s="2" t="s">
        <v>64</v>
      </c>
      <c r="N30" s="2" t="s">
        <v>64</v>
      </c>
      <c r="O30" s="2" t="s">
        <v>64</v>
      </c>
      <c r="P30" s="2">
        <v>-389.21052631578902</v>
      </c>
      <c r="Q30" s="24">
        <f t="shared" ca="1" si="1"/>
        <v>-3.3122303599980279E-5</v>
      </c>
    </row>
    <row r="31" spans="1:17" ht="15" customHeight="1" x14ac:dyDescent="0.25">
      <c r="B31" s="5" t="s">
        <v>40</v>
      </c>
      <c r="C31">
        <v>7</v>
      </c>
      <c r="D31" s="2">
        <v>-414601.897571977</v>
      </c>
      <c r="E31" s="2">
        <v>-407801.01890243898</v>
      </c>
      <c r="F31" s="2">
        <v>-457765.70793478301</v>
      </c>
      <c r="G31" s="2">
        <v>-341106.840583004</v>
      </c>
      <c r="H31" s="2">
        <v>20306.056947368401</v>
      </c>
      <c r="I31" s="2">
        <v>44784.741157894699</v>
      </c>
      <c r="J31" s="2">
        <v>22797.635894736799</v>
      </c>
      <c r="K31" s="2">
        <v>62333.4253684211</v>
      </c>
      <c r="L31" s="2">
        <v>34180.267473684202</v>
      </c>
      <c r="M31" s="2">
        <v>57961.8464210526</v>
      </c>
      <c r="N31" s="2">
        <v>44582.372736842102</v>
      </c>
      <c r="O31" s="2">
        <v>167178.162210526</v>
      </c>
      <c r="P31" s="2">
        <v>-1167150.95678168</v>
      </c>
      <c r="Q31" s="24">
        <f t="shared" ca="1" si="1"/>
        <v>-9.9326009251261116E-2</v>
      </c>
    </row>
    <row r="32" spans="1:17" ht="15" customHeight="1" x14ac:dyDescent="0.25">
      <c r="B32" s="8" t="s">
        <v>41</v>
      </c>
      <c r="C32">
        <v>6</v>
      </c>
      <c r="D32" s="9">
        <v>1304851.2085700601</v>
      </c>
      <c r="E32" s="9">
        <v>1448555.6562195099</v>
      </c>
      <c r="F32" s="9">
        <v>1061409.1086594199</v>
      </c>
      <c r="G32" s="9">
        <v>1019823.24029644</v>
      </c>
      <c r="H32" s="9">
        <v>1023717.36842105</v>
      </c>
      <c r="I32" s="9">
        <v>875561.22803684196</v>
      </c>
      <c r="J32" s="9">
        <v>716433.87712631503</v>
      </c>
      <c r="K32" s="9">
        <v>793477.11578947399</v>
      </c>
      <c r="L32" s="9">
        <v>927348.66315789497</v>
      </c>
      <c r="M32" s="9">
        <v>988720.27368421096</v>
      </c>
      <c r="N32" s="9">
        <v>970543.68421052594</v>
      </c>
      <c r="O32" s="9">
        <v>1068695.0421052601</v>
      </c>
      <c r="P32" s="9">
        <v>12199136.466277</v>
      </c>
      <c r="Q32" s="23">
        <f t="shared" ca="1" si="1"/>
        <v>1.0381618028639268</v>
      </c>
    </row>
    <row r="33" spans="2:17" ht="15" customHeight="1" x14ac:dyDescent="0.25">
      <c r="B33" s="5" t="s">
        <v>42</v>
      </c>
      <c r="C33">
        <v>7</v>
      </c>
      <c r="D33" s="2">
        <v>6221.4678742802298</v>
      </c>
      <c r="E33" s="2">
        <v>6786.6690243902403</v>
      </c>
      <c r="F33" s="2">
        <v>4146.9265942028997</v>
      </c>
      <c r="G33" s="2" t="s">
        <v>64</v>
      </c>
      <c r="H33" s="2">
        <v>13525.789473684201</v>
      </c>
      <c r="I33" s="2" t="s">
        <v>64</v>
      </c>
      <c r="J33" s="2">
        <v>293.15789473684202</v>
      </c>
      <c r="K33" s="2">
        <v>2289.7368421052602</v>
      </c>
      <c r="L33" s="2">
        <v>37160.263157894697</v>
      </c>
      <c r="M33" s="2" t="s">
        <v>64</v>
      </c>
      <c r="N33" s="2" t="s">
        <v>64</v>
      </c>
      <c r="O33" s="2" t="s">
        <v>64</v>
      </c>
      <c r="P33" s="2">
        <v>70424.010861294402</v>
      </c>
      <c r="Q33" s="24">
        <f t="shared" ca="1" si="1"/>
        <v>5.9931715890528718E-3</v>
      </c>
    </row>
    <row r="34" spans="2:17" ht="15" customHeight="1" x14ac:dyDescent="0.25">
      <c r="B34" s="5" t="s">
        <v>43</v>
      </c>
      <c r="C34">
        <v>7</v>
      </c>
      <c r="D34" s="2">
        <v>0</v>
      </c>
      <c r="E34" s="2" t="s">
        <v>64</v>
      </c>
      <c r="F34" s="2" t="s">
        <v>64</v>
      </c>
      <c r="G34" s="2" t="s">
        <v>64</v>
      </c>
      <c r="H34" s="2" t="s">
        <v>64</v>
      </c>
      <c r="I34" s="2" t="s">
        <v>64</v>
      </c>
      <c r="J34" s="2" t="s">
        <v>64</v>
      </c>
      <c r="K34" s="2" t="s">
        <v>64</v>
      </c>
      <c r="L34" s="2" t="s">
        <v>64</v>
      </c>
      <c r="M34" s="2" t="s">
        <v>64</v>
      </c>
      <c r="N34" s="2" t="s">
        <v>64</v>
      </c>
      <c r="O34" s="2" t="s">
        <v>64</v>
      </c>
      <c r="P34" s="2">
        <v>0</v>
      </c>
      <c r="Q34" s="24">
        <f t="shared" ca="1" si="1"/>
        <v>0</v>
      </c>
    </row>
    <row r="35" spans="2:17" ht="15" customHeight="1" x14ac:dyDescent="0.25">
      <c r="B35" s="5" t="s">
        <v>44</v>
      </c>
      <c r="C35">
        <v>7</v>
      </c>
      <c r="D35" s="2">
        <v>0</v>
      </c>
      <c r="E35" s="2" t="s">
        <v>64</v>
      </c>
      <c r="F35" s="2" t="s">
        <v>64</v>
      </c>
      <c r="G35" s="2" t="s">
        <v>64</v>
      </c>
      <c r="H35" s="2" t="s">
        <v>64</v>
      </c>
      <c r="I35" s="2" t="s">
        <v>64</v>
      </c>
      <c r="J35" s="2" t="s">
        <v>64</v>
      </c>
      <c r="K35" s="2" t="s">
        <v>64</v>
      </c>
      <c r="L35" s="2" t="s">
        <v>64</v>
      </c>
      <c r="M35" s="2" t="s">
        <v>64</v>
      </c>
      <c r="N35" s="2" t="s">
        <v>64</v>
      </c>
      <c r="O35" s="2" t="s">
        <v>64</v>
      </c>
      <c r="P35" s="2">
        <v>0</v>
      </c>
      <c r="Q35" s="24">
        <f t="shared" ca="1" si="1"/>
        <v>0</v>
      </c>
    </row>
    <row r="36" spans="2:17" ht="15" customHeight="1" x14ac:dyDescent="0.25">
      <c r="B36" s="5" t="s">
        <v>45</v>
      </c>
      <c r="C36">
        <v>7</v>
      </c>
      <c r="D36" s="2">
        <v>1298629.7406957799</v>
      </c>
      <c r="E36" s="2">
        <v>1441768.98719512</v>
      </c>
      <c r="F36" s="2">
        <v>1057262.1820652201</v>
      </c>
      <c r="G36" s="2">
        <v>1019823.24029644</v>
      </c>
      <c r="H36" s="2">
        <v>1010191.5789473701</v>
      </c>
      <c r="I36" s="2">
        <v>875561.22803684196</v>
      </c>
      <c r="J36" s="2">
        <v>716140.71923157899</v>
      </c>
      <c r="K36" s="2">
        <v>791187.37894736801</v>
      </c>
      <c r="L36" s="2">
        <v>890188.4</v>
      </c>
      <c r="M36" s="2">
        <v>988720.27368421096</v>
      </c>
      <c r="N36" s="2">
        <v>970543.68421052594</v>
      </c>
      <c r="O36" s="2">
        <v>1068695.0421052601</v>
      </c>
      <c r="P36" s="2">
        <v>12128712.4554157</v>
      </c>
      <c r="Q36" s="24">
        <f t="shared" ca="1" si="1"/>
        <v>1.0321686312748735</v>
      </c>
    </row>
    <row r="37" spans="2:17" ht="15" customHeight="1" x14ac:dyDescent="0.25">
      <c r="B37" s="8" t="s">
        <v>46</v>
      </c>
      <c r="C37">
        <v>6</v>
      </c>
      <c r="D37" s="9">
        <v>1129020.0238339701</v>
      </c>
      <c r="E37" s="9">
        <v>1122053.6433536599</v>
      </c>
      <c r="F37" s="9">
        <v>1179735.3906159401</v>
      </c>
      <c r="G37" s="9">
        <v>959172.30731225398</v>
      </c>
      <c r="H37" s="9">
        <v>1292038.09848421</v>
      </c>
      <c r="I37" s="9">
        <v>1774294.2914</v>
      </c>
      <c r="J37" s="9">
        <v>1168985.2185257401</v>
      </c>
      <c r="K37" s="9">
        <v>1382312.22560995</v>
      </c>
      <c r="L37" s="9">
        <v>1204032.22560995</v>
      </c>
      <c r="M37" s="9">
        <v>1056500.90982047</v>
      </c>
      <c r="N37" s="9">
        <v>1130012.22560995</v>
      </c>
      <c r="O37" s="9">
        <v>983614.19403100002</v>
      </c>
      <c r="P37" s="9">
        <v>14381770.754207101</v>
      </c>
      <c r="Q37" s="23">
        <f t="shared" ca="1" si="1"/>
        <v>1.2239067163349757</v>
      </c>
    </row>
    <row r="38" spans="2:17" ht="15" customHeight="1" x14ac:dyDescent="0.25">
      <c r="B38" s="5" t="s">
        <v>47</v>
      </c>
      <c r="C38">
        <v>7</v>
      </c>
      <c r="D38" s="2">
        <v>54259.669141074897</v>
      </c>
      <c r="E38" s="2">
        <v>51544.969085365898</v>
      </c>
      <c r="F38" s="2">
        <v>107286.769130435</v>
      </c>
      <c r="G38" s="2">
        <v>50569.227450592902</v>
      </c>
      <c r="H38" s="2">
        <v>173707.94736842101</v>
      </c>
      <c r="I38" s="2">
        <v>659073.78947368404</v>
      </c>
      <c r="J38" s="2">
        <v>89788.927125736795</v>
      </c>
      <c r="K38" s="2">
        <v>120113.927125737</v>
      </c>
      <c r="L38" s="2">
        <v>135449.45344152601</v>
      </c>
      <c r="M38" s="2">
        <v>78219.716599421095</v>
      </c>
      <c r="N38" s="2">
        <v>101131.55870468399</v>
      </c>
      <c r="O38" s="2">
        <v>86586.295546789494</v>
      </c>
      <c r="P38" s="2">
        <v>1707732.2501934699</v>
      </c>
      <c r="Q38" s="24">
        <f t="shared" ca="1" si="1"/>
        <v>0.1453301548491315</v>
      </c>
    </row>
    <row r="39" spans="2:17" ht="15" customHeight="1" x14ac:dyDescent="0.25">
      <c r="B39" s="5" t="s">
        <v>48</v>
      </c>
      <c r="C39">
        <v>7</v>
      </c>
      <c r="D39" s="2">
        <v>694870.34393953998</v>
      </c>
      <c r="E39" s="2">
        <v>682165.26426829305</v>
      </c>
      <c r="F39" s="2">
        <v>598001.04065217404</v>
      </c>
      <c r="G39" s="2">
        <v>534346.304150198</v>
      </c>
      <c r="H39" s="2">
        <v>689307.77186315798</v>
      </c>
      <c r="I39" s="2">
        <v>610570.40344210505</v>
      </c>
      <c r="J39" s="2">
        <v>645960.92975789495</v>
      </c>
      <c r="K39" s="2">
        <v>711795.83157894702</v>
      </c>
      <c r="L39" s="2">
        <v>672735.83157894702</v>
      </c>
      <c r="M39" s="2">
        <v>601473.46315789502</v>
      </c>
      <c r="N39" s="2">
        <v>640640.30526315805</v>
      </c>
      <c r="O39" s="2">
        <v>584073.58947368397</v>
      </c>
      <c r="P39" s="2">
        <v>7665941.0791259902</v>
      </c>
      <c r="Q39" s="24">
        <f t="shared" ca="1" si="1"/>
        <v>0.65238119381271997</v>
      </c>
    </row>
    <row r="40" spans="2:17" ht="15" customHeight="1" x14ac:dyDescent="0.25">
      <c r="B40" s="5" t="s">
        <v>49</v>
      </c>
      <c r="C40">
        <v>7</v>
      </c>
      <c r="D40" s="2">
        <v>104012.35985604599</v>
      </c>
      <c r="E40" s="2">
        <v>135072.63170731699</v>
      </c>
      <c r="F40" s="2">
        <v>229452.280652174</v>
      </c>
      <c r="G40" s="2">
        <v>123036.729328063</v>
      </c>
      <c r="H40" s="2">
        <v>152770.526315789</v>
      </c>
      <c r="I40" s="2">
        <v>235501.842105263</v>
      </c>
      <c r="J40" s="2">
        <v>167408.157894737</v>
      </c>
      <c r="K40" s="2">
        <v>276993.684210526</v>
      </c>
      <c r="L40" s="2">
        <v>146103.684210526</v>
      </c>
      <c r="M40" s="2">
        <v>158977.36842105299</v>
      </c>
      <c r="N40" s="2">
        <v>177112.89473684199</v>
      </c>
      <c r="O40" s="2">
        <v>129596.052631579</v>
      </c>
      <c r="P40" s="2">
        <v>2036038.21206992</v>
      </c>
      <c r="Q40" s="24">
        <f t="shared" ca="1" si="1"/>
        <v>0.17326940368160637</v>
      </c>
    </row>
    <row r="41" spans="2:17" ht="15" customHeight="1" x14ac:dyDescent="0.25">
      <c r="B41" s="5" t="s">
        <v>50</v>
      </c>
      <c r="C41">
        <v>7</v>
      </c>
      <c r="D41" s="2">
        <v>10784.3090211132</v>
      </c>
      <c r="E41" s="2">
        <v>11847.0236585366</v>
      </c>
      <c r="F41" s="2">
        <v>11631.293260869599</v>
      </c>
      <c r="G41" s="2">
        <v>11855.550523715399</v>
      </c>
      <c r="H41" s="2">
        <v>11119.7368421053</v>
      </c>
      <c r="I41" s="2">
        <v>11387.631578947399</v>
      </c>
      <c r="J41" s="2">
        <v>11337.1052631579</v>
      </c>
      <c r="K41" s="2">
        <v>11908.1578947368</v>
      </c>
      <c r="L41" s="2">
        <v>11190.526315789501</v>
      </c>
      <c r="M41" s="2">
        <v>11225.789473684201</v>
      </c>
      <c r="N41" s="2">
        <v>19040</v>
      </c>
      <c r="O41" s="2">
        <v>11119.7368421053</v>
      </c>
      <c r="P41" s="2">
        <v>144446.860674761</v>
      </c>
      <c r="Q41" s="24">
        <f t="shared" ca="1" si="1"/>
        <v>1.2292608883480237E-2</v>
      </c>
    </row>
    <row r="42" spans="2:17" ht="15" customHeight="1" x14ac:dyDescent="0.25">
      <c r="B42" s="5" t="s">
        <v>51</v>
      </c>
      <c r="C42">
        <v>7</v>
      </c>
      <c r="D42" s="2">
        <v>2221.4957629558498</v>
      </c>
      <c r="E42" s="2">
        <v>889.558292682927</v>
      </c>
      <c r="F42" s="2">
        <v>695.88195652173897</v>
      </c>
      <c r="G42" s="2">
        <v>1881.38800395257</v>
      </c>
      <c r="H42" s="2">
        <v>2345.2631578947398</v>
      </c>
      <c r="I42" s="2">
        <v>1172.6315789473699</v>
      </c>
      <c r="J42" s="2">
        <v>1602.10526315789</v>
      </c>
      <c r="K42" s="2">
        <v>2795</v>
      </c>
      <c r="L42" s="2">
        <v>2785</v>
      </c>
      <c r="M42" s="2">
        <v>925</v>
      </c>
      <c r="N42" s="2">
        <v>763.15789473684197</v>
      </c>
      <c r="O42" s="2">
        <v>788.42105263157896</v>
      </c>
      <c r="P42" s="2">
        <v>18864.902963481502</v>
      </c>
      <c r="Q42" s="24">
        <f t="shared" ca="1" si="1"/>
        <v>1.6054268862030362E-3</v>
      </c>
    </row>
    <row r="43" spans="2:17" ht="15" customHeight="1" x14ac:dyDescent="0.25">
      <c r="B43" s="5" t="s">
        <v>52</v>
      </c>
      <c r="C43">
        <v>7</v>
      </c>
      <c r="D43" s="2">
        <v>49187.017759117101</v>
      </c>
      <c r="E43" s="2">
        <v>51749.541524390203</v>
      </c>
      <c r="F43" s="2">
        <v>43651.006340579697</v>
      </c>
      <c r="G43" s="2">
        <v>47952.684950592899</v>
      </c>
      <c r="H43" s="2">
        <v>54218.947368421002</v>
      </c>
      <c r="I43" s="2">
        <v>44646.315789473701</v>
      </c>
      <c r="J43" s="2">
        <v>43690.789473684199</v>
      </c>
      <c r="K43" s="2">
        <v>44403.421052631602</v>
      </c>
      <c r="L43" s="2">
        <v>53880.526315789502</v>
      </c>
      <c r="M43" s="2">
        <v>49655.263157894697</v>
      </c>
      <c r="N43" s="2">
        <v>54218.947368421097</v>
      </c>
      <c r="O43" s="2">
        <v>33354.210526315801</v>
      </c>
      <c r="P43" s="2">
        <v>570608.67162731197</v>
      </c>
      <c r="Q43" s="24">
        <f t="shared" ca="1" si="1"/>
        <v>4.8559513118323835E-2</v>
      </c>
    </row>
    <row r="44" spans="2:17" ht="15" customHeight="1" x14ac:dyDescent="0.25">
      <c r="B44" s="5" t="s">
        <v>53</v>
      </c>
      <c r="C44">
        <v>7</v>
      </c>
      <c r="D44" s="2">
        <v>137155.92056142</v>
      </c>
      <c r="E44" s="2">
        <v>142504.61280487801</v>
      </c>
      <c r="F44" s="2">
        <v>136821.940289855</v>
      </c>
      <c r="G44" s="2">
        <v>139052.68295454499</v>
      </c>
      <c r="H44" s="2">
        <v>159922.63157894701</v>
      </c>
      <c r="I44" s="2">
        <v>159821.57894736799</v>
      </c>
      <c r="J44" s="2">
        <v>159937.89473684199</v>
      </c>
      <c r="K44" s="2">
        <v>161843.42105263201</v>
      </c>
      <c r="L44" s="2">
        <v>121094.210526316</v>
      </c>
      <c r="M44" s="2">
        <v>74497.368421052597</v>
      </c>
      <c r="N44" s="2">
        <v>84181.578947368398</v>
      </c>
      <c r="O44" s="2">
        <v>75417.368421052597</v>
      </c>
      <c r="P44" s="2">
        <v>1552251.2092422801</v>
      </c>
      <c r="Q44" s="24">
        <f t="shared" ca="1" si="1"/>
        <v>0.1320985233946218</v>
      </c>
    </row>
    <row r="45" spans="2:17" ht="15" customHeight="1" x14ac:dyDescent="0.25">
      <c r="B45" s="5" t="s">
        <v>54</v>
      </c>
      <c r="C45">
        <v>7</v>
      </c>
      <c r="D45" s="2">
        <v>8488.3296305182303</v>
      </c>
      <c r="E45" s="2">
        <v>8400.5984146341507</v>
      </c>
      <c r="F45" s="2">
        <v>8418.6886231884091</v>
      </c>
      <c r="G45" s="2">
        <v>9320.8766798419001</v>
      </c>
      <c r="H45" s="2">
        <v>9467.1052631579005</v>
      </c>
      <c r="I45" s="2">
        <v>9396.3157894736796</v>
      </c>
      <c r="J45" s="2">
        <v>9376.0526315789502</v>
      </c>
      <c r="K45" s="2">
        <v>9603.4210526315801</v>
      </c>
      <c r="L45" s="2">
        <v>15168.4210526316</v>
      </c>
      <c r="M45" s="2">
        <v>20263.421052631598</v>
      </c>
      <c r="N45" s="2">
        <v>14213.1578947368</v>
      </c>
      <c r="O45" s="2">
        <v>18463.947368421101</v>
      </c>
      <c r="P45" s="2">
        <v>140580.33545344599</v>
      </c>
      <c r="Q45" s="24">
        <f t="shared" ca="1" si="1"/>
        <v>1.1963562741101582E-2</v>
      </c>
    </row>
    <row r="46" spans="2:17" ht="15" customHeight="1" x14ac:dyDescent="0.25">
      <c r="B46" s="5" t="s">
        <v>55</v>
      </c>
      <c r="C46">
        <v>7</v>
      </c>
      <c r="D46" s="2">
        <v>33002.070571017299</v>
      </c>
      <c r="E46" s="2">
        <v>280.24115853658498</v>
      </c>
      <c r="F46" s="2">
        <v>130.73884057971</v>
      </c>
      <c r="G46" s="2">
        <v>6103.5542094861703</v>
      </c>
      <c r="H46" s="2">
        <v>3255</v>
      </c>
      <c r="I46" s="2">
        <v>1263.6842105263199</v>
      </c>
      <c r="J46" s="2">
        <v>1309.21052631579</v>
      </c>
      <c r="K46" s="2">
        <v>1703.4210526315801</v>
      </c>
      <c r="L46" s="2">
        <v>5994.21052631579</v>
      </c>
      <c r="M46" s="2">
        <v>10012.8947368421</v>
      </c>
      <c r="N46" s="2" t="s">
        <v>64</v>
      </c>
      <c r="O46" s="2">
        <v>2360.2631578947398</v>
      </c>
      <c r="P46" s="2">
        <v>65415.288990146102</v>
      </c>
      <c r="Q46" s="24">
        <f t="shared" ca="1" si="1"/>
        <v>5.5669230802203266E-3</v>
      </c>
    </row>
    <row r="47" spans="2:17" ht="15" customHeight="1" x14ac:dyDescent="0.25">
      <c r="B47" s="5" t="s">
        <v>56</v>
      </c>
      <c r="C47">
        <v>7</v>
      </c>
      <c r="D47" s="2">
        <v>15265.333210172699</v>
      </c>
      <c r="E47" s="2">
        <v>15157.6924390244</v>
      </c>
      <c r="F47" s="2">
        <v>15127.981304347801</v>
      </c>
      <c r="G47" s="2">
        <v>13045.9005335968</v>
      </c>
      <c r="H47" s="2">
        <v>13378.947368421101</v>
      </c>
      <c r="I47" s="2">
        <v>15876.052631578899</v>
      </c>
      <c r="J47" s="2">
        <v>15876.052631578899</v>
      </c>
      <c r="K47" s="2">
        <v>15876.052631578899</v>
      </c>
      <c r="L47" s="2">
        <v>15876.052631578899</v>
      </c>
      <c r="M47" s="2">
        <v>15876.052631578899</v>
      </c>
      <c r="N47" s="2">
        <v>15876.052631578899</v>
      </c>
      <c r="O47" s="2">
        <v>15876.052631578899</v>
      </c>
      <c r="P47" s="2">
        <v>183108.223276615</v>
      </c>
      <c r="Q47" s="24">
        <f t="shared" ca="1" si="1"/>
        <v>1.5582739296470518E-2</v>
      </c>
    </row>
    <row r="48" spans="2:17" ht="15" customHeight="1" x14ac:dyDescent="0.25">
      <c r="B48" s="5" t="s">
        <v>57</v>
      </c>
      <c r="C48">
        <v>7</v>
      </c>
      <c r="D48" s="2">
        <v>19773.174380998102</v>
      </c>
      <c r="E48" s="2">
        <v>22441.51</v>
      </c>
      <c r="F48" s="2">
        <v>28517.769565217401</v>
      </c>
      <c r="G48" s="2">
        <v>22007.408527668002</v>
      </c>
      <c r="H48" s="2">
        <v>22544.221357894701</v>
      </c>
      <c r="I48" s="2">
        <v>25584.0458526316</v>
      </c>
      <c r="J48" s="2">
        <v>22697.993221052599</v>
      </c>
      <c r="K48" s="2">
        <v>25275.887957894702</v>
      </c>
      <c r="L48" s="2">
        <v>23754.3090105263</v>
      </c>
      <c r="M48" s="2">
        <v>35374.572168421102</v>
      </c>
      <c r="N48" s="2">
        <v>22834.572168421098</v>
      </c>
      <c r="O48" s="2">
        <v>25978.256378947401</v>
      </c>
      <c r="P48" s="2">
        <v>296783.72058967297</v>
      </c>
      <c r="Q48" s="24">
        <f t="shared" ca="1" si="1"/>
        <v>2.5256666591095968E-2</v>
      </c>
    </row>
    <row r="49" spans="2:17" ht="15" customHeight="1" x14ac:dyDescent="0.25">
      <c r="B49" s="13" t="s">
        <v>58</v>
      </c>
      <c r="C49">
        <v>4</v>
      </c>
      <c r="D49" s="14">
        <v>-29896.908526871401</v>
      </c>
      <c r="E49" s="14">
        <v>-29569.589939024401</v>
      </c>
      <c r="F49" s="14">
        <v>-28971.683876811599</v>
      </c>
      <c r="G49" s="14">
        <v>-27098.235889328102</v>
      </c>
      <c r="H49" s="14">
        <v>-27627.631578947399</v>
      </c>
      <c r="I49" s="14">
        <v>-24549.473684210501</v>
      </c>
      <c r="J49" s="14">
        <v>-25383.421052631598</v>
      </c>
      <c r="K49" s="14">
        <v>-24185.526315789499</v>
      </c>
      <c r="L49" s="14">
        <v>-22234.473684210501</v>
      </c>
      <c r="M49" s="14">
        <v>-20758.684210526299</v>
      </c>
      <c r="N49" s="14">
        <v>-19757.8947368421</v>
      </c>
      <c r="O49" s="14">
        <v>-19009.7368421053</v>
      </c>
      <c r="P49" s="14">
        <v>-299043.26033729903</v>
      </c>
      <c r="Q49" s="21">
        <f t="shared" ca="1" si="1"/>
        <v>-2.5448956255575316E-2</v>
      </c>
    </row>
    <row r="50" spans="2:17" ht="15" customHeight="1" x14ac:dyDescent="0.25">
      <c r="B50" s="16" t="s">
        <v>59</v>
      </c>
      <c r="C50">
        <v>11</v>
      </c>
      <c r="D50" s="17">
        <v>-29896.908526871401</v>
      </c>
      <c r="E50" s="17">
        <v>-29569.589939024401</v>
      </c>
      <c r="F50" s="17">
        <v>-28971.683876811599</v>
      </c>
      <c r="G50" s="17">
        <v>-27098.235889328102</v>
      </c>
      <c r="H50" s="17">
        <v>-27627.631578947399</v>
      </c>
      <c r="I50" s="17">
        <v>-24549.473684210501</v>
      </c>
      <c r="J50" s="17">
        <v>-25383.421052631598</v>
      </c>
      <c r="K50" s="17">
        <v>-24185.526315789499</v>
      </c>
      <c r="L50" s="17">
        <v>-22234.473684210501</v>
      </c>
      <c r="M50" s="17">
        <v>-20758.684210526299</v>
      </c>
      <c r="N50" s="17">
        <v>-19757.8947368421</v>
      </c>
      <c r="O50" s="17">
        <v>-19009.7368421053</v>
      </c>
      <c r="P50" s="17">
        <v>-299043.26033729903</v>
      </c>
      <c r="Q50" s="25">
        <f t="shared" ca="1" si="1"/>
        <v>-2.5448956255575316E-2</v>
      </c>
    </row>
    <row r="51" spans="2:17" ht="15" customHeight="1" x14ac:dyDescent="0.25">
      <c r="B51" s="13" t="s">
        <v>60</v>
      </c>
      <c r="C51">
        <v>4</v>
      </c>
      <c r="D51" s="14">
        <v>0</v>
      </c>
      <c r="E51" s="14" t="s">
        <v>64</v>
      </c>
      <c r="F51" s="14" t="s">
        <v>64</v>
      </c>
      <c r="G51" s="14" t="s">
        <v>64</v>
      </c>
      <c r="H51" s="14" t="s">
        <v>64</v>
      </c>
      <c r="I51" s="14" t="s">
        <v>64</v>
      </c>
      <c r="J51" s="14" t="s">
        <v>64</v>
      </c>
      <c r="K51" s="14" t="s">
        <v>64</v>
      </c>
      <c r="L51" s="14" t="s">
        <v>64</v>
      </c>
      <c r="M51" s="14" t="s">
        <v>64</v>
      </c>
      <c r="N51" s="14" t="s">
        <v>64</v>
      </c>
      <c r="O51" s="14" t="s">
        <v>64</v>
      </c>
      <c r="P51" s="14">
        <v>0</v>
      </c>
      <c r="Q51" s="21">
        <f t="shared" ca="1" si="1"/>
        <v>0</v>
      </c>
    </row>
    <row r="52" spans="2:17" ht="15" customHeight="1" x14ac:dyDescent="0.25">
      <c r="B52" s="16" t="s">
        <v>61</v>
      </c>
      <c r="C52">
        <v>11</v>
      </c>
      <c r="D52" s="17">
        <v>0</v>
      </c>
      <c r="E52" s="17" t="s">
        <v>64</v>
      </c>
      <c r="F52" s="17" t="s">
        <v>64</v>
      </c>
      <c r="G52" s="17" t="s">
        <v>64</v>
      </c>
      <c r="H52" s="17" t="s">
        <v>64</v>
      </c>
      <c r="I52" s="17" t="s">
        <v>64</v>
      </c>
      <c r="J52" s="17" t="s">
        <v>64</v>
      </c>
      <c r="K52" s="17" t="s">
        <v>64</v>
      </c>
      <c r="L52" s="17" t="s">
        <v>64</v>
      </c>
      <c r="M52" s="17" t="s">
        <v>64</v>
      </c>
      <c r="N52" s="17" t="s">
        <v>64</v>
      </c>
      <c r="O52" s="17" t="s">
        <v>64</v>
      </c>
      <c r="P52" s="17">
        <v>0</v>
      </c>
      <c r="Q52" s="25">
        <f t="shared" ca="1" si="1"/>
        <v>0</v>
      </c>
    </row>
    <row r="53" spans="2:17" ht="15" customHeight="1" x14ac:dyDescent="0.25">
      <c r="B53" s="16" t="s">
        <v>62</v>
      </c>
      <c r="C53">
        <v>11</v>
      </c>
      <c r="D53" s="17" t="s">
        <v>64</v>
      </c>
      <c r="E53" s="17" t="s">
        <v>64</v>
      </c>
      <c r="F53" s="17" t="s">
        <v>64</v>
      </c>
      <c r="G53" s="17" t="s">
        <v>64</v>
      </c>
      <c r="H53" s="17" t="s">
        <v>64</v>
      </c>
      <c r="I53" s="17" t="s">
        <v>64</v>
      </c>
      <c r="J53" s="17" t="s">
        <v>64</v>
      </c>
      <c r="K53" s="17" t="s">
        <v>64</v>
      </c>
      <c r="L53" s="17" t="s">
        <v>64</v>
      </c>
      <c r="M53" s="17" t="s">
        <v>64</v>
      </c>
      <c r="N53" s="17" t="s">
        <v>64</v>
      </c>
      <c r="O53" s="17" t="s">
        <v>64</v>
      </c>
      <c r="P53" s="17" t="s">
        <v>64</v>
      </c>
      <c r="Q53" s="25" t="e">
        <f t="shared" ca="1" si="1"/>
        <v>#VALUE!</v>
      </c>
    </row>
    <row r="54" spans="2:17" ht="15" customHeight="1" x14ac:dyDescent="0.25">
      <c r="B54" s="16" t="s">
        <v>63</v>
      </c>
      <c r="C54">
        <v>11</v>
      </c>
      <c r="D54" s="17" t="s">
        <v>64</v>
      </c>
      <c r="E54" s="17" t="s">
        <v>64</v>
      </c>
      <c r="F54" s="17" t="s">
        <v>64</v>
      </c>
      <c r="G54" s="17" t="s">
        <v>64</v>
      </c>
      <c r="H54" s="17" t="s">
        <v>64</v>
      </c>
      <c r="I54" s="17" t="s">
        <v>64</v>
      </c>
      <c r="J54" s="17" t="s">
        <v>64</v>
      </c>
      <c r="K54" s="17" t="s">
        <v>64</v>
      </c>
      <c r="L54" s="17" t="s">
        <v>64</v>
      </c>
      <c r="M54" s="17" t="s">
        <v>64</v>
      </c>
      <c r="N54" s="17" t="s">
        <v>64</v>
      </c>
      <c r="O54" s="17" t="s">
        <v>64</v>
      </c>
      <c r="P54" s="17" t="s">
        <v>64</v>
      </c>
      <c r="Q54" s="25" t="e">
        <f t="shared" ca="1" si="1"/>
        <v>#VALUE!</v>
      </c>
    </row>
    <row r="55" spans="2:17" ht="15" customHeight="1" x14ac:dyDescent="0.25"/>
    <row r="56" spans="2:17" ht="15" customHeight="1" x14ac:dyDescent="0.25"/>
    <row r="57" spans="2:17" ht="15" customHeight="1" x14ac:dyDescent="0.25"/>
    <row r="58" spans="2:17" ht="15" customHeight="1" x14ac:dyDescent="0.25"/>
    <row r="59" spans="2:17" ht="15" customHeight="1" x14ac:dyDescent="0.25"/>
    <row r="60" spans="2:17" ht="15" customHeight="1" x14ac:dyDescent="0.25"/>
    <row r="61" spans="2:17" ht="15" customHeight="1" x14ac:dyDescent="0.25"/>
    <row r="62" spans="2:17" ht="15" customHeight="1" x14ac:dyDescent="0.25"/>
    <row r="63" spans="2:17" ht="15" customHeight="1" x14ac:dyDescent="0.25"/>
    <row r="64" spans="2:17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"/>
  <sheetViews>
    <sheetView workbookViewId="0">
      <selection activeCell="B11" sqref="B11"/>
    </sheetView>
  </sheetViews>
  <sheetFormatPr defaultRowHeight="15" x14ac:dyDescent="0.25"/>
  <cols>
    <col min="2" max="2" width="98" bestFit="1" customWidth="1"/>
  </cols>
  <sheetData>
    <row r="2" spans="2:3" x14ac:dyDescent="0.25">
      <c r="B2" t="s">
        <v>7</v>
      </c>
      <c r="C2" t="s">
        <v>27</v>
      </c>
    </row>
    <row r="3" spans="2:3" x14ac:dyDescent="0.25">
      <c r="B3" t="s">
        <v>27</v>
      </c>
      <c r="C3" t="s">
        <v>27</v>
      </c>
    </row>
    <row r="4" spans="2:3" x14ac:dyDescent="0.25">
      <c r="B4" t="s">
        <v>8</v>
      </c>
      <c r="C4" t="s">
        <v>27</v>
      </c>
    </row>
    <row r="5" spans="2:3" x14ac:dyDescent="0.25">
      <c r="B5" s="1" t="s">
        <v>9</v>
      </c>
      <c r="C5" t="s">
        <v>27</v>
      </c>
    </row>
    <row r="6" spans="2:3" x14ac:dyDescent="0.25">
      <c r="B6" s="1" t="s">
        <v>10</v>
      </c>
      <c r="C6" t="s">
        <v>27</v>
      </c>
    </row>
    <row r="7" spans="2:3" x14ac:dyDescent="0.25">
      <c r="B7" s="1" t="s">
        <v>11</v>
      </c>
      <c r="C7" t="s">
        <v>27</v>
      </c>
    </row>
    <row r="8" spans="2:3" x14ac:dyDescent="0.25">
      <c r="B8" t="s">
        <v>12</v>
      </c>
      <c r="C8" t="s">
        <v>27</v>
      </c>
    </row>
    <row r="9" spans="2:3" x14ac:dyDescent="0.25">
      <c r="B9" s="1"/>
      <c r="C9" t="s">
        <v>27</v>
      </c>
    </row>
    <row r="10" spans="2:3" x14ac:dyDescent="0.25">
      <c r="B10" t="s">
        <v>13</v>
      </c>
      <c r="C10" t="s">
        <v>27</v>
      </c>
    </row>
    <row r="11" spans="2:3" x14ac:dyDescent="0.25">
      <c r="B11" s="1" t="str">
        <f>Report!B4</f>
        <v>[Account].[Accounts].[Net Profit / (Loss)]</v>
      </c>
      <c r="C11" t="s">
        <v>27</v>
      </c>
    </row>
    <row r="12" spans="2:3" x14ac:dyDescent="0.25">
      <c r="B12" s="1" t="s">
        <v>69</v>
      </c>
    </row>
    <row r="13" spans="2:3" x14ac:dyDescent="0.25">
      <c r="B13" s="1">
        <f>Report!H17</f>
        <v>5</v>
      </c>
    </row>
    <row r="14" spans="2:3" x14ac:dyDescent="0.25">
      <c r="B14" s="1" t="s">
        <v>70</v>
      </c>
    </row>
    <row r="15" spans="2:3" x14ac:dyDescent="0.25">
      <c r="B15" t="s">
        <v>14</v>
      </c>
      <c r="C15" t="s">
        <v>27</v>
      </c>
    </row>
    <row r="16" spans="2:3" x14ac:dyDescent="0.25">
      <c r="B16" t="s">
        <v>15</v>
      </c>
      <c r="C16" t="s">
        <v>27</v>
      </c>
    </row>
    <row r="17" spans="2:3" x14ac:dyDescent="0.25">
      <c r="B17" t="s">
        <v>24</v>
      </c>
      <c r="C17" t="s">
        <v>27</v>
      </c>
    </row>
    <row r="18" spans="2:3" x14ac:dyDescent="0.25">
      <c r="B18" s="1" t="s">
        <v>16</v>
      </c>
      <c r="C18" t="s">
        <v>27</v>
      </c>
    </row>
    <row r="19" spans="2:3" x14ac:dyDescent="0.25">
      <c r="B19" s="1" t="s">
        <v>17</v>
      </c>
      <c r="C19" t="s">
        <v>27</v>
      </c>
    </row>
    <row r="20" spans="2:3" x14ac:dyDescent="0.25">
      <c r="B20" s="1" t="s">
        <v>18</v>
      </c>
      <c r="C20" t="s">
        <v>27</v>
      </c>
    </row>
    <row r="21" spans="2:3" x14ac:dyDescent="0.25">
      <c r="B21" s="1" t="s">
        <v>19</v>
      </c>
      <c r="C21" t="s">
        <v>27</v>
      </c>
    </row>
    <row r="22" spans="2:3" x14ac:dyDescent="0.25">
      <c r="B22" s="1" t="s">
        <v>20</v>
      </c>
      <c r="C22" t="s">
        <v>27</v>
      </c>
    </row>
    <row r="23" spans="2:3" x14ac:dyDescent="0.25">
      <c r="B23" s="1" t="s">
        <v>21</v>
      </c>
      <c r="C23" t="s">
        <v>27</v>
      </c>
    </row>
    <row r="24" spans="2:3" x14ac:dyDescent="0.25">
      <c r="B24" s="1" t="s">
        <v>22</v>
      </c>
      <c r="C24" t="s">
        <v>27</v>
      </c>
    </row>
    <row r="25" spans="2:3" x14ac:dyDescent="0.25">
      <c r="B25" t="s">
        <v>23</v>
      </c>
      <c r="C2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MDX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O'Callaghan</dc:creator>
  <cp:lastModifiedBy>Dom O'Callaghan</cp:lastModifiedBy>
  <dcterms:created xsi:type="dcterms:W3CDTF">2014-02-09T21:55:50Z</dcterms:created>
  <dcterms:modified xsi:type="dcterms:W3CDTF">2014-02-10T04:32:52Z</dcterms:modified>
</cp:coreProperties>
</file>