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60" windowWidth="18075" windowHeight="9900"/>
  </bookViews>
  <sheets>
    <sheet name="getKendoDataSource-Ex2-Data" sheetId="1" r:id="rId1"/>
  </sheets>
  <definedNames>
    <definedName name="ProductData">OFFSET('getKendoDataSource-Ex2-Data'!$C$23,2,0,'getKendoDataSource-Ex2-Data'!$C$16,6)</definedName>
    <definedName name="ReportHeadings">'getKendoDataSource-Ex2-Data'!$C$17:$H$17</definedName>
  </definedNames>
  <calcPr calcId="152511" calcMode="manual" calcCompleted="0" calcOnSave="0"/>
</workbook>
</file>

<file path=xl/calcChain.xml><?xml version="1.0" encoding="utf-8"?>
<calcChain xmlns="http://schemas.openxmlformats.org/spreadsheetml/2006/main">
  <c r="C11" i="1" l="1"/>
  <c r="G11" i="1" l="1"/>
  <c r="B14" i="1"/>
  <c r="E10" i="1"/>
  <c r="C16" i="1" l="1"/>
  <c r="D1" i="1"/>
  <c r="C7" i="1" l="1"/>
  <c r="C6" i="1"/>
  <c r="C5" i="1"/>
  <c r="C4" i="1"/>
  <c r="C8" i="1" l="1"/>
  <c r="C12" i="1" s="1"/>
</calcChain>
</file>

<file path=xl/sharedStrings.xml><?xml version="1.0" encoding="utf-8"?>
<sst xmlns="http://schemas.openxmlformats.org/spreadsheetml/2006/main" count="1074" uniqueCount="341">
  <si>
    <t>Cube</t>
  </si>
  <si>
    <t>Sales Summary</t>
  </si>
  <si>
    <t>Select</t>
  </si>
  <si>
    <t>Where</t>
  </si>
  <si>
    <t>Mdx</t>
  </si>
  <si>
    <t>Datasource</t>
  </si>
  <si>
    <t>sliced</t>
  </si>
  <si>
    <t>Catalog</t>
  </si>
  <si>
    <t>Order Quantity</t>
  </si>
  <si>
    <t>Sales Amount</t>
  </si>
  <si>
    <t>Gross Profit</t>
  </si>
  <si>
    <t>Accessories</t>
  </si>
  <si>
    <t>All-Purpose Bike Stand</t>
  </si>
  <si>
    <t>Bike Wash</t>
  </si>
  <si>
    <t>Bike Wash - Dissolver</t>
  </si>
  <si>
    <t>Cable Lock</t>
  </si>
  <si>
    <t>Fender Set - Mountain</t>
  </si>
  <si>
    <t>Hitch Rack - 4-Bike</t>
  </si>
  <si>
    <t>HL Mountain Tire</t>
  </si>
  <si>
    <t>HL Road Tire</t>
  </si>
  <si>
    <t>Hydration Pack</t>
  </si>
  <si>
    <t>Hydration Pack - 70 oz.</t>
  </si>
  <si>
    <t>LL Mountain Tire</t>
  </si>
  <si>
    <t>LL Road Tire</t>
  </si>
  <si>
    <t>Minipump</t>
  </si>
  <si>
    <t>ML Mountain Tire</t>
  </si>
  <si>
    <t>ML Road Tire</t>
  </si>
  <si>
    <t>Mountain Bottle Cage</t>
  </si>
  <si>
    <t>Mountain Tire Tube</t>
  </si>
  <si>
    <t>Patch kit</t>
  </si>
  <si>
    <t>Patch Kit/8 Patches</t>
  </si>
  <si>
    <t>Road Bottle Cage</t>
  </si>
  <si>
    <t>Road Tire Tube</t>
  </si>
  <si>
    <t>Sport-100</t>
  </si>
  <si>
    <t>Sport-100 Helmet, Black</t>
  </si>
  <si>
    <t>Sport-100 Helmet, Blue</t>
  </si>
  <si>
    <t>Sport-100 Helmet, Red</t>
  </si>
  <si>
    <t>Touring Tire</t>
  </si>
  <si>
    <t>Touring Tire Tube</t>
  </si>
  <si>
    <t>Water Bottle</t>
  </si>
  <si>
    <t>Water Bottle - 30 oz.</t>
  </si>
  <si>
    <t>Bikes</t>
  </si>
  <si>
    <t>Mountain-100</t>
  </si>
  <si>
    <t>Mountain-100 Black, 38</t>
  </si>
  <si>
    <t>Mountain-100 Black, 42</t>
  </si>
  <si>
    <t>Mountain-100 Black, 44</t>
  </si>
  <si>
    <t>Mountain-100 Black, 48</t>
  </si>
  <si>
    <t>Mountain-100 Silver, 38</t>
  </si>
  <si>
    <t>Mountain-100 Silver, 42</t>
  </si>
  <si>
    <t>Mountain-100 Silver, 44</t>
  </si>
  <si>
    <t>Mountain-100 Silver, 48</t>
  </si>
  <si>
    <t>Mountain-200</t>
  </si>
  <si>
    <t>Mountain-200 Black, 38</t>
  </si>
  <si>
    <t>Mountain-200 Black, 42</t>
  </si>
  <si>
    <t>Mountain-200 Black, 46</t>
  </si>
  <si>
    <t>Mountain-200 Silver, 38</t>
  </si>
  <si>
    <t>Mountain-200 Silver, 42</t>
  </si>
  <si>
    <t>Mountain-200 Silver, 46</t>
  </si>
  <si>
    <t>Mountain-300</t>
  </si>
  <si>
    <t>Mountain-300 Black, 38</t>
  </si>
  <si>
    <t>Mountain-300 Black, 40</t>
  </si>
  <si>
    <t>Mountain-300 Black, 44</t>
  </si>
  <si>
    <t>Mountain-300 Black, 48</t>
  </si>
  <si>
    <t>Mountain-400-W</t>
  </si>
  <si>
    <t>Mountain-400-W Silver, 38</t>
  </si>
  <si>
    <t>Mountain-400-W Silver, 40</t>
  </si>
  <si>
    <t>Mountain-400-W Silver, 42</t>
  </si>
  <si>
    <t>Mountain-400-W Silver, 46</t>
  </si>
  <si>
    <t>Mountain-500</t>
  </si>
  <si>
    <t>Mountain-500 Black, 40</t>
  </si>
  <si>
    <t>Mountain-500 Black, 42</t>
  </si>
  <si>
    <t>Mountain-500 Black, 44</t>
  </si>
  <si>
    <t>Mountain-500 Black, 48</t>
  </si>
  <si>
    <t>Mountain-500 Black, 52</t>
  </si>
  <si>
    <t>Mountain-500 Silver, 40</t>
  </si>
  <si>
    <t>Mountain-500 Silver, 42</t>
  </si>
  <si>
    <t>Mountain-500 Silver, 44</t>
  </si>
  <si>
    <t>Mountain-500 Silver, 48</t>
  </si>
  <si>
    <t>Mountain-500 Silver, 52</t>
  </si>
  <si>
    <t>Road-150</t>
  </si>
  <si>
    <t>Road-150 Red, 44</t>
  </si>
  <si>
    <t>Road-150 Red, 48</t>
  </si>
  <si>
    <t>Road-150 Red, 52</t>
  </si>
  <si>
    <t>Road-150 Red, 56</t>
  </si>
  <si>
    <t>Road-150 Red, 62</t>
  </si>
  <si>
    <t>Road-250</t>
  </si>
  <si>
    <t>Road-250 Black, 44</t>
  </si>
  <si>
    <t>Road-250 Black, 48</t>
  </si>
  <si>
    <t>Road-250 Black, 52</t>
  </si>
  <si>
    <t>Road-250 Black, 58</t>
  </si>
  <si>
    <t>Road-250 Red, 44</t>
  </si>
  <si>
    <t>Road-250 Red, 48</t>
  </si>
  <si>
    <t>Road-250 Red, 52</t>
  </si>
  <si>
    <t>Road-250 Red, 58</t>
  </si>
  <si>
    <t>Road-350-W</t>
  </si>
  <si>
    <t>Road-350-W Yellow, 40</t>
  </si>
  <si>
    <t>Road-350-W Yellow, 42</t>
  </si>
  <si>
    <t>Road-350-W Yellow, 44</t>
  </si>
  <si>
    <t>Road-350-W Yellow, 48</t>
  </si>
  <si>
    <t>Road-450</t>
  </si>
  <si>
    <t>Road-450 Red, 44</t>
  </si>
  <si>
    <t>Road-450 Red, 48</t>
  </si>
  <si>
    <t>Road-450 Red, 52</t>
  </si>
  <si>
    <t>Road-450 Red, 58</t>
  </si>
  <si>
    <t>Road-450 Red, 60</t>
  </si>
  <si>
    <t>Road-550-W</t>
  </si>
  <si>
    <t>Road-550-W Yellow, 38</t>
  </si>
  <si>
    <t>Road-550-W Yellow, 40</t>
  </si>
  <si>
    <t>Road-550-W Yellow, 42</t>
  </si>
  <si>
    <t>Road-550-W Yellow, 44</t>
  </si>
  <si>
    <t>Road-550-W Yellow, 48</t>
  </si>
  <si>
    <t>Road-650</t>
  </si>
  <si>
    <t>Road-650 Black, 44</t>
  </si>
  <si>
    <t>Road-650 Black, 48</t>
  </si>
  <si>
    <t>Road-650 Black, 52</t>
  </si>
  <si>
    <t>Road-650 Black, 58</t>
  </si>
  <si>
    <t>Road-650 Black, 60</t>
  </si>
  <si>
    <t>Road-650 Black, 62</t>
  </si>
  <si>
    <t>Road-650 Red, 44</t>
  </si>
  <si>
    <t>Road-650 Red, 48</t>
  </si>
  <si>
    <t>Road-650 Red, 52</t>
  </si>
  <si>
    <t>Road-650 Red, 58</t>
  </si>
  <si>
    <t>Road-650 Red, 60</t>
  </si>
  <si>
    <t>Road-650 Red, 62</t>
  </si>
  <si>
    <t>Road-750</t>
  </si>
  <si>
    <t>Road-750 Black, 44</t>
  </si>
  <si>
    <t>Road-750 Black, 48</t>
  </si>
  <si>
    <t>Road-750 Black, 52</t>
  </si>
  <si>
    <t>Road-750 Black, 58</t>
  </si>
  <si>
    <t>Touring-1000</t>
  </si>
  <si>
    <t>Touring-1000 Blue, 46</t>
  </si>
  <si>
    <t>Touring-1000 Blue, 50</t>
  </si>
  <si>
    <t>Touring-1000 Blue, 54</t>
  </si>
  <si>
    <t>Touring-1000 Blue, 60</t>
  </si>
  <si>
    <t>Touring-1000 Yellow, 46</t>
  </si>
  <si>
    <t>Touring-1000 Yellow, 50</t>
  </si>
  <si>
    <t>Touring-1000 Yellow, 54</t>
  </si>
  <si>
    <t>Touring-1000 Yellow, 60</t>
  </si>
  <si>
    <t>Touring-2000</t>
  </si>
  <si>
    <t>Touring-2000 Blue, 46</t>
  </si>
  <si>
    <t>Touring-2000 Blue, 50</t>
  </si>
  <si>
    <t>Touring-2000 Blue, 54</t>
  </si>
  <si>
    <t>Touring-2000 Blue, 60</t>
  </si>
  <si>
    <t>Touring-3000</t>
  </si>
  <si>
    <t>Touring-3000 Blue, 44</t>
  </si>
  <si>
    <t>Touring-3000 Blue, 50</t>
  </si>
  <si>
    <t>Touring-3000 Blue, 54</t>
  </si>
  <si>
    <t>Touring-3000 Blue, 58</t>
  </si>
  <si>
    <t>Touring-3000 Blue, 62</t>
  </si>
  <si>
    <t>Touring-3000 Yellow, 44</t>
  </si>
  <si>
    <t>Touring-3000 Yellow, 50</t>
  </si>
  <si>
    <t>Touring-3000 Yellow, 54</t>
  </si>
  <si>
    <t>Touring-3000 Yellow, 58</t>
  </si>
  <si>
    <t>Touring-3000 Yellow, 62</t>
  </si>
  <si>
    <t>Clothing</t>
  </si>
  <si>
    <t>Classic Vest</t>
  </si>
  <si>
    <t>Classic Vest, L</t>
  </si>
  <si>
    <t>Classic Vest, M</t>
  </si>
  <si>
    <t>Classic Vest, S</t>
  </si>
  <si>
    <t>Cycling Cap</t>
  </si>
  <si>
    <t>AWC Logo Cap</t>
  </si>
  <si>
    <t>Full-Finger Gloves</t>
  </si>
  <si>
    <t>Full-Finger Gloves, L</t>
  </si>
  <si>
    <t>Full-Finger Gloves, M</t>
  </si>
  <si>
    <t>Full-Finger Gloves, S</t>
  </si>
  <si>
    <t>Half-Finger Gloves</t>
  </si>
  <si>
    <t>Half-Finger Gloves, L</t>
  </si>
  <si>
    <t>Half-Finger Gloves, M</t>
  </si>
  <si>
    <t>Half-Finger Gloves, S</t>
  </si>
  <si>
    <t>Long-Sleeve Logo Jersey</t>
  </si>
  <si>
    <t>Long-Sleeve Logo Jersey, L</t>
  </si>
  <si>
    <t>Long-Sleeve Logo Jersey, M</t>
  </si>
  <si>
    <t>Long-Sleeve Logo Jersey, S</t>
  </si>
  <si>
    <t>Long-Sleeve Logo Jersey, XL</t>
  </si>
  <si>
    <t>Men's Bib-Shorts</t>
  </si>
  <si>
    <t>Men's Bib-Shorts, L</t>
  </si>
  <si>
    <t>Men's Bib-Shorts, M</t>
  </si>
  <si>
    <t>Men's Bib-Shorts, S</t>
  </si>
  <si>
    <t>Men's Sports Shorts</t>
  </si>
  <si>
    <t>Men's Sports Shorts, L</t>
  </si>
  <si>
    <t>Men's Sports Shorts, M</t>
  </si>
  <si>
    <t>Men's Sports Shorts, S</t>
  </si>
  <si>
    <t>Mountain Bike Socks</t>
  </si>
  <si>
    <t>Mountain Bike Socks, L</t>
  </si>
  <si>
    <t>Mountain Bike Socks, M</t>
  </si>
  <si>
    <t>Racing Socks</t>
  </si>
  <si>
    <t>Racing Socks, L</t>
  </si>
  <si>
    <t>Racing Socks, M</t>
  </si>
  <si>
    <t>Short-Sleeve Classic Jersey</t>
  </si>
  <si>
    <t>Short-Sleeve Classic Jersey, L</t>
  </si>
  <si>
    <t>Short-Sleeve Classic Jersey, M</t>
  </si>
  <si>
    <t>Short-Sleeve Classic Jersey, S</t>
  </si>
  <si>
    <t>Short-Sleeve Classic Jersey, XL</t>
  </si>
  <si>
    <t>Women's Mountain Shorts</t>
  </si>
  <si>
    <t>Women's Mountain Shorts, L</t>
  </si>
  <si>
    <t>Women's Mountain Shorts, M</t>
  </si>
  <si>
    <t>Women's Mountain Shorts, S</t>
  </si>
  <si>
    <t>Women's Tights</t>
  </si>
  <si>
    <t>Women's Tights, L</t>
  </si>
  <si>
    <t>Women's Tights, M</t>
  </si>
  <si>
    <t>Women's Tights, S</t>
  </si>
  <si>
    <t>Components</t>
  </si>
  <si>
    <t>Chain</t>
  </si>
  <si>
    <t>Front Brakes</t>
  </si>
  <si>
    <t>Front Derailleur</t>
  </si>
  <si>
    <t>HL Bottom Bracket</t>
  </si>
  <si>
    <t>HL Crankset</t>
  </si>
  <si>
    <t>HL Fork</t>
  </si>
  <si>
    <t>HL Headset</t>
  </si>
  <si>
    <t>HL Mountain Frame</t>
  </si>
  <si>
    <t>HL Mountain Frame - Black, 38</t>
  </si>
  <si>
    <t>HL Mountain Frame - Black, 42</t>
  </si>
  <si>
    <t>HL Mountain Frame - Black, 44</t>
  </si>
  <si>
    <t>HL Mountain Frame - Black, 48</t>
  </si>
  <si>
    <t>HL Mountain Frame - Silver, 38</t>
  </si>
  <si>
    <t>HL Mountain Frame - Silver, 42</t>
  </si>
  <si>
    <t>HL Mountain Frame - Silver, 46</t>
  </si>
  <si>
    <t>HL Mountain Frame - Silver, 48</t>
  </si>
  <si>
    <t>HL Mountain Front Wheel</t>
  </si>
  <si>
    <t>HL Mountain Handlebars</t>
  </si>
  <si>
    <t>HL Mountain Pedal</t>
  </si>
  <si>
    <t>HL Mountain Rear Wheel</t>
  </si>
  <si>
    <t>HL Mountain Seat/Saddle 2</t>
  </si>
  <si>
    <t>HL Mountain Seat/Saddle</t>
  </si>
  <si>
    <t>HL Road Frame</t>
  </si>
  <si>
    <t>HL Road Frame - Black, 44</t>
  </si>
  <si>
    <t>HL Road Frame - Black, 48</t>
  </si>
  <si>
    <t>HL Road Frame - Red, 44</t>
  </si>
  <si>
    <t>HL Road Frame - Red, 48</t>
  </si>
  <si>
    <t>HL Road Frame - Red, 62</t>
  </si>
  <si>
    <t>HL Road Front Wheel</t>
  </si>
  <si>
    <t>HL Road Handlebars</t>
  </si>
  <si>
    <t>HL Road Pedal</t>
  </si>
  <si>
    <t>HL Road Rear Wheel</t>
  </si>
  <si>
    <t>HL Road Seat/Saddle 2</t>
  </si>
  <si>
    <t>HL Road Seat/Saddle</t>
  </si>
  <si>
    <t>HL Touring Frame</t>
  </si>
  <si>
    <t>HL Touring Frame - Blue, 46</t>
  </si>
  <si>
    <t>HL Touring Frame - Blue, 50</t>
  </si>
  <si>
    <t>HL Touring Frame - Blue, 54</t>
  </si>
  <si>
    <t>HL Touring Frame - Blue, 60</t>
  </si>
  <si>
    <t>HL Touring Frame - Yellow, 46</t>
  </si>
  <si>
    <t>HL Touring Frame - Yellow, 50</t>
  </si>
  <si>
    <t>HL Touring Frame - Yellow, 54</t>
  </si>
  <si>
    <t>HL Touring Frame - Yellow, 60</t>
  </si>
  <si>
    <t>HL Touring Handlebars</t>
  </si>
  <si>
    <t>HL Touring Seat/Saddle</t>
  </si>
  <si>
    <t>LL Bottom Bracket</t>
  </si>
  <si>
    <t>LL Crankset</t>
  </si>
  <si>
    <t>LL Fork</t>
  </si>
  <si>
    <t>LL Headset</t>
  </si>
  <si>
    <t>LL Mountain Frame</t>
  </si>
  <si>
    <t>LL Mountain Frame - Black, 40</t>
  </si>
  <si>
    <t>LL Mountain Frame - Black, 42</t>
  </si>
  <si>
    <t>LL Mountain Frame - Black, 44</t>
  </si>
  <si>
    <t>LL Mountain Frame - Black, 48</t>
  </si>
  <si>
    <t>LL Mountain Frame - Black, 52</t>
  </si>
  <si>
    <t>LL Mountain Frame - Silver, 40</t>
  </si>
  <si>
    <t>LL Mountain Frame - Silver, 42</t>
  </si>
  <si>
    <t>LL Mountain Frame - Silver, 44</t>
  </si>
  <si>
    <t>LL Mountain Frame - Silver, 48</t>
  </si>
  <si>
    <t>LL Mountain Frame - Silver, 52</t>
  </si>
  <si>
    <t>LL Mountain Front Wheel</t>
  </si>
  <si>
    <t>LL Mountain Handlebars</t>
  </si>
  <si>
    <t>LL Mountain Pedal</t>
  </si>
  <si>
    <t>LL Mountain Rear Wheel</t>
  </si>
  <si>
    <t>LL Mountain Seat/Saddle 2</t>
  </si>
  <si>
    <t>LL Mountain Seat/Saddle</t>
  </si>
  <si>
    <t>LL Road Frame</t>
  </si>
  <si>
    <t>LL Road Frame - Black, 44</t>
  </si>
  <si>
    <t>LL Road Frame - Black, 52</t>
  </si>
  <si>
    <t>LL Road Frame - Black, 58</t>
  </si>
  <si>
    <t>LL Road Frame - Black, 60</t>
  </si>
  <si>
    <t>LL Road Frame - Red, 44</t>
  </si>
  <si>
    <t>LL Road Frame - Red, 48</t>
  </si>
  <si>
    <t>LL Road Frame - Red, 52</t>
  </si>
  <si>
    <t>LL Road Frame - Red, 60</t>
  </si>
  <si>
    <t>LL Road Frame - Red, 62</t>
  </si>
  <si>
    <t>LL Road Handlebars</t>
  </si>
  <si>
    <t>LL Road Pedal</t>
  </si>
  <si>
    <t>LL Road Rear Wheel</t>
  </si>
  <si>
    <t>LL Road Seat/Saddle 1</t>
  </si>
  <si>
    <t>LL Road Seat/Saddle</t>
  </si>
  <si>
    <t>LL Touring Frame</t>
  </si>
  <si>
    <t>LL Touring Frame - Blue, 44</t>
  </si>
  <si>
    <t>LL Touring Frame - Blue, 50</t>
  </si>
  <si>
    <t>LL Touring Frame - Blue, 54</t>
  </si>
  <si>
    <t>LL Touring Frame - Blue, 58</t>
  </si>
  <si>
    <t>LL Touring Frame - Blue, 62</t>
  </si>
  <si>
    <t>LL Touring Frame - Yellow, 44</t>
  </si>
  <si>
    <t>LL Touring Frame - Yellow, 50</t>
  </si>
  <si>
    <t>LL Touring Frame - Yellow, 58</t>
  </si>
  <si>
    <t>LL Touring Frame - Yellow, 62</t>
  </si>
  <si>
    <t>LL Touring Handlebars</t>
  </si>
  <si>
    <t>LL Touring Seat/Saddle</t>
  </si>
  <si>
    <t>ML Crankset</t>
  </si>
  <si>
    <t>ML Headset</t>
  </si>
  <si>
    <t>ML Mountain Frame</t>
  </si>
  <si>
    <t>ML Mountain Frame - Black, 40</t>
  </si>
  <si>
    <t>ML Mountain Frame - Black, 44</t>
  </si>
  <si>
    <t>ML Mountain Frame - Black, 48</t>
  </si>
  <si>
    <t>ML Mountain Frame-W</t>
  </si>
  <si>
    <t>ML Mountain Frame - Black, 38</t>
  </si>
  <si>
    <t>ML Mountain Frame-W - Silver, 38</t>
  </si>
  <si>
    <t>ML Mountain Frame-W - Silver, 40</t>
  </si>
  <si>
    <t>ML Mountain Frame-W - Silver, 42</t>
  </si>
  <si>
    <t>ML Mountain Frame-W - Silver, 46</t>
  </si>
  <si>
    <t>ML Mountain Front Wheel</t>
  </si>
  <si>
    <t>ML Mountain Handlebars</t>
  </si>
  <si>
    <t>ML Mountain Pedal</t>
  </si>
  <si>
    <t>ML Mountain Rear Wheel</t>
  </si>
  <si>
    <t>ML Mountain Seat/Saddle 2</t>
  </si>
  <si>
    <t>ML Mountain Seat/Saddle</t>
  </si>
  <si>
    <t>ML Road Frame</t>
  </si>
  <si>
    <t>ML Road Frame - Red, 48</t>
  </si>
  <si>
    <t>ML Road Frame - Red, 52</t>
  </si>
  <si>
    <t>ML Road Frame-W</t>
  </si>
  <si>
    <t>ML Road Frame-W - Yellow, 38</t>
  </si>
  <si>
    <t>ML Road Frame-W - Yellow, 40</t>
  </si>
  <si>
    <t>ML Road Frame-W - Yellow, 44</t>
  </si>
  <si>
    <t>ML Road Frame-W - Yellow, 48</t>
  </si>
  <si>
    <t>ML Road Front Wheel</t>
  </si>
  <si>
    <t>ML Road Pedal</t>
  </si>
  <si>
    <t>ML Road Rear Wheel</t>
  </si>
  <si>
    <t>ML Touring Seat/Saddle</t>
  </si>
  <si>
    <t>Rear Brakes</t>
  </si>
  <si>
    <t>Rear Derailleur</t>
  </si>
  <si>
    <t>Touring Pedal</t>
  </si>
  <si>
    <t>.</t>
  </si>
  <si>
    <t>Order</t>
  </si>
  <si>
    <t>Rows</t>
  </si>
  <si>
    <t>Adventure Works DW</t>
  </si>
  <si>
    <t>SSAS</t>
  </si>
  <si>
    <t>Model</t>
  </si>
  <si>
    <t>Product</t>
  </si>
  <si>
    <t>Qty</t>
  </si>
  <si>
    <t>Sales</t>
  </si>
  <si>
    <t>GP</t>
  </si>
  <si>
    <t>Category</t>
  </si>
  <si>
    <t>[Date].[Calendar].[Calendar Year].&amp;[2008]</t>
  </si>
  <si>
    <t>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</si>
</sst>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/>
    <xf numFmtId="2" fontId="0" fillId="0" borderId="0" xfId="1" applyNumberFormat="1" applyFont="1"/>
    <xf numFmtId="2" fontId="0" fillId="0" borderId="0" xfId="2" applyNumberFormat="1" applyFont="1"/>
    <xf numFmtId="2" fontId="0" fillId="0" borderId="0" xfId="0" applyNumberForma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4"/>
  <sheetViews>
    <sheetView tabSelected="1" topLeftCell="B9" workbookViewId="0">
      <selection activeCell="C46" sqref="C46"/>
    </sheetView>
  </sheetViews>
  <sheetFormatPr defaultRowHeight="15" outlineLevelRow="2" outlineLevelCol="1" x14ac:dyDescent="0.25"/>
  <cols>
    <col min="1" max="1" width="8.85546875" hidden="1" customWidth="1" outlineLevel="1"/>
    <col min="2" max="2" width="24.7109375" customWidth="1" collapsed="1"/>
    <col min="3" max="3" width="27.5703125" customWidth="1"/>
    <col min="4" max="4" width="37" customWidth="1"/>
    <col min="5" max="6" width="20.85546875" customWidth="1"/>
    <col min="7" max="7" width="16.5703125" customWidth="1"/>
    <col min="8" max="8" width="15.85546875" customWidth="1"/>
  </cols>
  <sheetData>
    <row r="1" spans="1:7" hidden="1" outlineLevel="1" x14ac:dyDescent="0.25">
      <c r="A1" t="s">
        <v>6</v>
      </c>
      <c r="B1" t="s">
        <v>5</v>
      </c>
      <c r="C1" t="s">
        <v>332</v>
      </c>
      <c r="D1" t="str">
        <f ca="1">_xll.Calumo.Functions.CREPORTLOCATION("KendoSamples")</f>
        <v>KendoSamples</v>
      </c>
    </row>
    <row r="2" spans="1:7" hidden="1" outlineLevel="1" x14ac:dyDescent="0.25">
      <c r="B2" t="s">
        <v>7</v>
      </c>
      <c r="C2" t="s">
        <v>331</v>
      </c>
    </row>
    <row r="3" spans="1:7" hidden="1" outlineLevel="1" x14ac:dyDescent="0.25">
      <c r="B3" t="s">
        <v>0</v>
      </c>
      <c r="C3" t="s">
        <v>1</v>
      </c>
    </row>
    <row r="4" spans="1:7" hidden="1" outlineLevel="1" x14ac:dyDescent="0.25">
      <c r="C4" t="str">
        <f>"SELECT {[Measures].[Order Quantity],[Measures].[Sales Amount],[Measures].[Gross Profit]} ON 0,NONEMP"</f>
        <v>SELECT {[Measures].[Order Quantity],[Measures].[Sales Amount],[Measures].[Gross Profit]} ON 0,NONEMP</v>
      </c>
    </row>
    <row r="5" spans="1:7" hidden="1" outlineLevel="1" x14ac:dyDescent="0.25">
      <c r="C5" t="str">
        <f>"TY({[Product].[Category].Levels(1).AllMembers} * {[Product].[Model Name].Levels(1).AllMembers} * {[P"</f>
        <v>TY({[Product].[Category].Levels(1).AllMembers} * {[Product].[Model Name].Levels(1).AllMembers} * {[P</v>
      </c>
    </row>
    <row r="6" spans="1:7" hidden="1" outlineLevel="1" x14ac:dyDescent="0.25">
      <c r="C6" t="str">
        <f>"roduct].[Product].Levels(1).AllMembers},{[Measures].[Order Quantity],[Measures].[Sales Amount],[Meas"</f>
        <v>roduct].[Product].Levels(1).AllMembers},{[Measures].[Order Quantity],[Measures].[Sales Amount],[Meas</v>
      </c>
    </row>
    <row r="7" spans="1:7" hidden="1" outlineLevel="1" x14ac:dyDescent="0.25">
      <c r="C7" t="str">
        <f>"ures].[Gross Profit]}) ON 1 FROM [Sales Summary]"</f>
        <v>ures].[Gross Profit]}) ON 1 FROM [Sales Summary]</v>
      </c>
    </row>
    <row r="8" spans="1:7" hidden="1" outlineLevel="1" x14ac:dyDescent="0.25">
      <c r="B8" t="s">
        <v>2</v>
      </c>
      <c r="C8" t="str">
        <f ca="1">$C$4 &amp; $C$5 &amp; $C$6 &amp; $C$7</f>
        <v>SELECT {[Measures].[Order Quantity],[Measures].[Sales Amount],[Measures].[Gross Profit]} ON 0,NONEMPTY({[Product].[Category].Levels(1).AllMembers} * {[Product].[Model Name].Levels(1).AllMembers} * {[Product].[Product].Levels(1).AllMembers},{[Measures].[Order Quantity],[Measures].[Sales Amount],[Measures].[Gross Profit]}) ON 1 FROM [Sales Summary]</v>
      </c>
    </row>
    <row r="9" spans="1:7" ht="15.75" collapsed="1" x14ac:dyDescent="0.25">
      <c r="B9" s="1"/>
      <c r="C9" s="2"/>
    </row>
    <row r="10" spans="1:7" ht="15.75" x14ac:dyDescent="0.25">
      <c r="A10" t="s">
        <v>339</v>
      </c>
      <c r="D10" s="1" t="s">
        <v>340</v>
      </c>
      <c r="E10" s="8" t="str">
        <f ca="1">_xll.Calumo.Functions.CMEMBER($C$1,$C$2,$C$3,$A$10,"MEMBER_CAPTION","Slicer","_empty","AutoCalc","DropDown",,,,"1")</f>
        <v>CY 2008</v>
      </c>
      <c r="F10" s="8"/>
    </row>
    <row r="11" spans="1:7" hidden="1" outlineLevel="1" x14ac:dyDescent="0.25">
      <c r="B11" t="s">
        <v>3</v>
      </c>
      <c r="C11" t="str">
        <f ca="1">" WHERE ("&amp;$A$10&amp;" ) "</f>
        <v xml:space="preserve"> WHERE ([Date].[Calendar].[Calendar Year].&amp;[2008] ) </v>
      </c>
      <c r="G11" t="str">
        <f ca="1">" WHERE ("&amp;$A$10&amp;" ) "</f>
        <v xml:space="preserve"> WHERE ([Date].[Calendar].[Calendar Year].&amp;[2008] ) </v>
      </c>
    </row>
    <row r="12" spans="1:7" hidden="1" outlineLevel="1" x14ac:dyDescent="0.25">
      <c r="B12" t="s">
        <v>4</v>
      </c>
      <c r="C12" t="str">
        <f ca="1">$C$8&amp;" "&amp;$C$11 &amp; " CELL PROPERTIES VALUE,FORMATTED_VALUE,FORMAT_STRING,UPDATEABLE"</f>
        <v>SELECT {[Measures].[Order Quantity],[Measures].[Sales Amount],[Measures].[Gross Profit]} ON 0,NONEMPTY({[Product].[Category].Levels(1).AllMembers} * {[Product].[Model Name].Levels(1).AllMembers} * {[Product].[Product].Levels(1).AllMembers},{[Measures].[Order Quantity],[Measures].[Sales Amount],[Measures].[Gross Profit]}) ON 1 FROM [Sales Summary]  CELL PROPERTIES VALUE,FORMATTED_VALUE,FORMAT_STRING,UPDATEABLE</v>
      </c>
    </row>
    <row r="13" spans="1:7" hidden="1" outlineLevel="1" x14ac:dyDescent="0.25"/>
    <row r="14" spans="1:7" hidden="1" outlineLevel="1" x14ac:dyDescent="0.25">
      <c r="B14" t="str">
        <f ca="1">_xll.Calumo.Functions.CREFLEX($C$1,$C$2,$C$12,$C$24:$H$374,$A$18:$I$22,2,0,0,0,-1,-1,0)</f>
        <v>ReflexReportCell</v>
      </c>
    </row>
    <row r="15" spans="1:7" collapsed="1" x14ac:dyDescent="0.25"/>
    <row r="16" spans="1:7" x14ac:dyDescent="0.25">
      <c r="B16" t="s">
        <v>330</v>
      </c>
      <c r="C16">
        <f ca="1">COUNTA(OFFSET(C23,2,0,2000,1))</f>
        <v>350</v>
      </c>
    </row>
    <row r="17" spans="1:9" x14ac:dyDescent="0.25">
      <c r="C17" t="s">
        <v>338</v>
      </c>
      <c r="D17" t="s">
        <v>333</v>
      </c>
      <c r="E17" t="s">
        <v>334</v>
      </c>
      <c r="F17" t="s">
        <v>335</v>
      </c>
      <c r="G17" t="s">
        <v>336</v>
      </c>
      <c r="H17" t="s">
        <v>337</v>
      </c>
    </row>
    <row r="18" spans="1:9" hidden="1" outlineLevel="2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hidden="1" outlineLevel="2" x14ac:dyDescent="0.25">
      <c r="F19" s="4" t="s">
        <v>329</v>
      </c>
      <c r="G19" s="4"/>
      <c r="H19" s="4"/>
    </row>
    <row r="20" spans="1:9" hidden="1" outlineLevel="2" x14ac:dyDescent="0.25">
      <c r="C20" t="s">
        <v>328</v>
      </c>
      <c r="F20" s="5"/>
      <c r="G20" s="6"/>
      <c r="H20" s="6"/>
      <c r="I20" s="7"/>
    </row>
    <row r="21" spans="1:9" hidden="1" outlineLevel="2" x14ac:dyDescent="0.25"/>
    <row r="22" spans="1:9" hidden="1" outlineLevel="2" x14ac:dyDescent="0.25"/>
    <row r="23" spans="1:9" hidden="1" outlineLevel="2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ht="15" hidden="1" customHeight="1" outlineLevel="2" x14ac:dyDescent="0.25">
      <c r="F24" s="4" t="s">
        <v>8</v>
      </c>
      <c r="G24" s="4" t="s">
        <v>9</v>
      </c>
      <c r="H24" s="4" t="s">
        <v>10</v>
      </c>
    </row>
    <row r="25" spans="1:9" ht="15" customHeight="1" collapsed="1" x14ac:dyDescent="0.25">
      <c r="C25" t="s">
        <v>11</v>
      </c>
      <c r="D25" t="s">
        <v>12</v>
      </c>
      <c r="E25" t="s">
        <v>12</v>
      </c>
      <c r="F25" s="5">
        <v>249</v>
      </c>
      <c r="G25" s="6">
        <v>39591</v>
      </c>
      <c r="H25" s="6">
        <v>24783.966</v>
      </c>
    </row>
    <row r="26" spans="1:9" ht="15" customHeight="1" x14ac:dyDescent="0.25">
      <c r="C26" t="s">
        <v>11</v>
      </c>
      <c r="D26" t="s">
        <v>13</v>
      </c>
      <c r="E26" t="s">
        <v>14</v>
      </c>
      <c r="F26" s="5">
        <v>3319</v>
      </c>
      <c r="G26" s="6">
        <v>18406.9725</v>
      </c>
      <c r="H26" s="6">
        <v>8538.5898000000707</v>
      </c>
    </row>
    <row r="27" spans="1:9" ht="15" customHeight="1" x14ac:dyDescent="0.25">
      <c r="C27" t="s">
        <v>11</v>
      </c>
      <c r="D27" t="s">
        <v>15</v>
      </c>
      <c r="E27" t="s">
        <v>15</v>
      </c>
      <c r="F27" s="5">
        <v>1086</v>
      </c>
      <c r="G27" s="6">
        <v>16225.22</v>
      </c>
      <c r="H27" s="6">
        <v>5025.8450000000003</v>
      </c>
    </row>
    <row r="28" spans="1:9" ht="15" customHeight="1" x14ac:dyDescent="0.25">
      <c r="C28" t="s">
        <v>11</v>
      </c>
      <c r="D28" t="s">
        <v>16</v>
      </c>
      <c r="E28" t="s">
        <v>16</v>
      </c>
      <c r="F28" s="5">
        <v>2121</v>
      </c>
      <c r="G28" s="6">
        <v>46619.5799999995</v>
      </c>
      <c r="H28" s="6">
        <v>29183.899499999501</v>
      </c>
    </row>
    <row r="29" spans="1:9" ht="15" customHeight="1" x14ac:dyDescent="0.25">
      <c r="C29" t="s">
        <v>11</v>
      </c>
      <c r="D29" t="s">
        <v>17</v>
      </c>
      <c r="E29" t="s">
        <v>17</v>
      </c>
      <c r="F29" s="5">
        <v>3166</v>
      </c>
      <c r="G29" s="6">
        <v>237096.15599999999</v>
      </c>
      <c r="H29" s="6">
        <v>95006.075999999899</v>
      </c>
    </row>
    <row r="30" spans="1:9" ht="15" customHeight="1" x14ac:dyDescent="0.25">
      <c r="C30" t="s">
        <v>11</v>
      </c>
      <c r="D30" t="s">
        <v>18</v>
      </c>
      <c r="E30" t="s">
        <v>18</v>
      </c>
      <c r="F30" s="5">
        <v>1396</v>
      </c>
      <c r="G30" s="6">
        <v>48860</v>
      </c>
      <c r="H30" s="6">
        <v>30586.359999999899</v>
      </c>
    </row>
    <row r="31" spans="1:9" ht="15" customHeight="1" x14ac:dyDescent="0.25">
      <c r="C31" t="s">
        <v>11</v>
      </c>
      <c r="D31" t="s">
        <v>19</v>
      </c>
      <c r="E31" t="s">
        <v>19</v>
      </c>
      <c r="F31" s="5">
        <v>858</v>
      </c>
      <c r="G31" s="6">
        <v>27970.800000000199</v>
      </c>
      <c r="H31" s="6">
        <v>17509.720800000199</v>
      </c>
    </row>
    <row r="32" spans="1:9" ht="15" customHeight="1" x14ac:dyDescent="0.25">
      <c r="C32" t="s">
        <v>11</v>
      </c>
      <c r="D32" t="s">
        <v>20</v>
      </c>
      <c r="E32" t="s">
        <v>21</v>
      </c>
      <c r="F32" s="5">
        <v>2761</v>
      </c>
      <c r="G32" s="6">
        <v>105826.4185</v>
      </c>
      <c r="H32" s="6">
        <v>49042.864200000098</v>
      </c>
    </row>
    <row r="33" spans="3:8" ht="15" customHeight="1" x14ac:dyDescent="0.25">
      <c r="C33" t="s">
        <v>11</v>
      </c>
      <c r="D33" t="s">
        <v>22</v>
      </c>
      <c r="E33" t="s">
        <v>22</v>
      </c>
      <c r="F33" s="5">
        <v>862</v>
      </c>
      <c r="G33" s="6">
        <v>21541.379999999899</v>
      </c>
      <c r="H33" s="6">
        <v>13484.869399999799</v>
      </c>
    </row>
    <row r="34" spans="3:8" ht="15" customHeight="1" x14ac:dyDescent="0.25">
      <c r="C34" t="s">
        <v>11</v>
      </c>
      <c r="D34" t="s">
        <v>23</v>
      </c>
      <c r="E34" t="s">
        <v>23</v>
      </c>
      <c r="F34" s="5">
        <v>1044</v>
      </c>
      <c r="G34" s="6">
        <v>22435.559999999801</v>
      </c>
      <c r="H34" s="6">
        <v>14044.6187999999</v>
      </c>
    </row>
    <row r="35" spans="3:8" ht="15" customHeight="1" x14ac:dyDescent="0.25">
      <c r="C35" t="s">
        <v>11</v>
      </c>
      <c r="D35" t="s">
        <v>24</v>
      </c>
      <c r="E35" t="s">
        <v>24</v>
      </c>
      <c r="F35" s="5">
        <v>1130</v>
      </c>
      <c r="G35" s="6">
        <v>13514.6873</v>
      </c>
      <c r="H35" s="6">
        <v>4196.8203000000003</v>
      </c>
    </row>
    <row r="36" spans="3:8" ht="15" customHeight="1" x14ac:dyDescent="0.25">
      <c r="C36" t="s">
        <v>11</v>
      </c>
      <c r="D36" t="s">
        <v>25</v>
      </c>
      <c r="E36" t="s">
        <v>25</v>
      </c>
      <c r="F36" s="5">
        <v>1161</v>
      </c>
      <c r="G36" s="6">
        <v>34818.39</v>
      </c>
      <c r="H36" s="6">
        <v>21796.265699999902</v>
      </c>
    </row>
    <row r="37" spans="3:8" ht="15" customHeight="1" x14ac:dyDescent="0.25">
      <c r="C37" t="s">
        <v>11</v>
      </c>
      <c r="D37" t="s">
        <v>26</v>
      </c>
      <c r="E37" t="s">
        <v>26</v>
      </c>
      <c r="F37" s="5">
        <v>926</v>
      </c>
      <c r="G37" s="6">
        <v>23140.7399999999</v>
      </c>
      <c r="H37" s="6">
        <v>14486.066199999799</v>
      </c>
    </row>
    <row r="38" spans="3:8" ht="15" customHeight="1" x14ac:dyDescent="0.25">
      <c r="C38" t="s">
        <v>11</v>
      </c>
      <c r="D38" t="s">
        <v>27</v>
      </c>
      <c r="E38" t="s">
        <v>27</v>
      </c>
      <c r="F38" s="5">
        <v>2025</v>
      </c>
      <c r="G38" s="6">
        <v>20229.749999999702</v>
      </c>
      <c r="H38" s="6">
        <v>12663.7424999997</v>
      </c>
    </row>
    <row r="39" spans="3:8" ht="15" customHeight="1" x14ac:dyDescent="0.25">
      <c r="C39" t="s">
        <v>11</v>
      </c>
      <c r="D39" t="s">
        <v>28</v>
      </c>
      <c r="E39" t="s">
        <v>28</v>
      </c>
      <c r="F39" s="5">
        <v>3095</v>
      </c>
      <c r="G39" s="6">
        <v>15444.049999999799</v>
      </c>
      <c r="H39" s="6">
        <v>9667.8514999997897</v>
      </c>
    </row>
    <row r="40" spans="3:8" ht="15" customHeight="1" x14ac:dyDescent="0.25">
      <c r="C40" t="s">
        <v>11</v>
      </c>
      <c r="D40" t="s">
        <v>29</v>
      </c>
      <c r="E40" t="s">
        <v>30</v>
      </c>
      <c r="F40" s="5">
        <v>3865</v>
      </c>
      <c r="G40" s="6">
        <v>8232.5975999998991</v>
      </c>
      <c r="H40" s="6">
        <v>4922.2250999998596</v>
      </c>
    </row>
    <row r="41" spans="3:8" ht="15" customHeight="1" x14ac:dyDescent="0.25">
      <c r="C41" t="s">
        <v>11</v>
      </c>
      <c r="D41" t="s">
        <v>31</v>
      </c>
      <c r="E41" t="s">
        <v>31</v>
      </c>
      <c r="F41" s="5">
        <v>1712</v>
      </c>
      <c r="G41" s="6">
        <v>15390.879999999799</v>
      </c>
      <c r="H41" s="6">
        <v>9634.6223999998892</v>
      </c>
    </row>
    <row r="42" spans="3:8" ht="15" customHeight="1" x14ac:dyDescent="0.25">
      <c r="C42" t="s">
        <v>11</v>
      </c>
      <c r="D42" t="s">
        <v>32</v>
      </c>
      <c r="E42" t="s">
        <v>32</v>
      </c>
      <c r="F42" s="5">
        <v>2376</v>
      </c>
      <c r="G42" s="6">
        <v>9480.2399999998706</v>
      </c>
      <c r="H42" s="6">
        <v>5934.5351999999202</v>
      </c>
    </row>
    <row r="43" spans="3:8" ht="15" customHeight="1" x14ac:dyDescent="0.25">
      <c r="C43" t="s">
        <v>11</v>
      </c>
      <c r="D43" t="s">
        <v>33</v>
      </c>
      <c r="E43" t="s">
        <v>34</v>
      </c>
      <c r="F43" s="5">
        <v>600</v>
      </c>
      <c r="G43" s="6">
        <v>12098.078799999999</v>
      </c>
      <c r="H43" s="6">
        <v>4881.3987999999999</v>
      </c>
    </row>
    <row r="44" spans="3:8" ht="15" customHeight="1" x14ac:dyDescent="0.25">
      <c r="C44" t="s">
        <v>11</v>
      </c>
      <c r="D44" t="s">
        <v>33</v>
      </c>
      <c r="E44" t="s">
        <v>34</v>
      </c>
      <c r="F44" s="5">
        <v>1635</v>
      </c>
      <c r="G44" s="6">
        <v>31866.829900000001</v>
      </c>
      <c r="H44" s="6">
        <v>9175.9728999999897</v>
      </c>
    </row>
    <row r="45" spans="3:8" ht="15" customHeight="1" x14ac:dyDescent="0.25">
      <c r="C45" t="s">
        <v>11</v>
      </c>
      <c r="D45" t="s">
        <v>33</v>
      </c>
      <c r="E45" t="s">
        <v>34</v>
      </c>
      <c r="F45" s="5">
        <v>4297</v>
      </c>
      <c r="G45" s="6">
        <v>116904.6102</v>
      </c>
      <c r="H45" s="6">
        <v>60672.779100000102</v>
      </c>
    </row>
    <row r="46" spans="3:8" ht="15" customHeight="1" x14ac:dyDescent="0.25">
      <c r="C46" t="s">
        <v>11</v>
      </c>
      <c r="D46" t="s">
        <v>33</v>
      </c>
      <c r="E46" t="s">
        <v>35</v>
      </c>
      <c r="F46" s="5">
        <v>661</v>
      </c>
      <c r="G46" s="6">
        <v>13331.5816</v>
      </c>
      <c r="H46" s="6">
        <v>5381.2057999999997</v>
      </c>
    </row>
    <row r="47" spans="3:8" ht="15" customHeight="1" x14ac:dyDescent="0.25">
      <c r="C47" t="s">
        <v>11</v>
      </c>
      <c r="D47" t="s">
        <v>33</v>
      </c>
      <c r="E47" t="s">
        <v>35</v>
      </c>
      <c r="F47" s="5">
        <v>1739</v>
      </c>
      <c r="G47" s="6">
        <v>33795.263500000001</v>
      </c>
      <c r="H47" s="6">
        <v>9661.0737000000099</v>
      </c>
    </row>
    <row r="48" spans="3:8" ht="15" customHeight="1" x14ac:dyDescent="0.25">
      <c r="C48" t="s">
        <v>11</v>
      </c>
      <c r="D48" t="s">
        <v>33</v>
      </c>
      <c r="E48" t="s">
        <v>35</v>
      </c>
      <c r="F48" s="5">
        <v>4343</v>
      </c>
      <c r="G48" s="6">
        <v>118279.773</v>
      </c>
      <c r="H48" s="6">
        <v>61445.972100000101</v>
      </c>
    </row>
    <row r="49" spans="3:8" ht="15" customHeight="1" x14ac:dyDescent="0.25">
      <c r="C49" t="s">
        <v>11</v>
      </c>
      <c r="D49" t="s">
        <v>33</v>
      </c>
      <c r="E49" t="s">
        <v>36</v>
      </c>
      <c r="F49" s="5">
        <v>564</v>
      </c>
      <c r="G49" s="6">
        <v>11385.186</v>
      </c>
      <c r="H49" s="6">
        <v>4601.5068000000001</v>
      </c>
    </row>
    <row r="50" spans="3:8" ht="15" customHeight="1" x14ac:dyDescent="0.25">
      <c r="C50" t="s">
        <v>11</v>
      </c>
      <c r="D50" t="s">
        <v>33</v>
      </c>
      <c r="E50" t="s">
        <v>36</v>
      </c>
      <c r="F50" s="5">
        <v>1493</v>
      </c>
      <c r="G50" s="6">
        <v>29031.350699999999</v>
      </c>
      <c r="H50" s="6">
        <v>8311.1980999999905</v>
      </c>
    </row>
    <row r="51" spans="3:8" ht="15" customHeight="1" x14ac:dyDescent="0.25">
      <c r="C51" t="s">
        <v>11</v>
      </c>
      <c r="D51" t="s">
        <v>33</v>
      </c>
      <c r="E51" t="s">
        <v>36</v>
      </c>
      <c r="F51" s="5">
        <v>4209</v>
      </c>
      <c r="G51" s="6">
        <v>117355.85860000001</v>
      </c>
      <c r="H51" s="6">
        <v>62275.6219000001</v>
      </c>
    </row>
    <row r="52" spans="3:8" ht="15" customHeight="1" x14ac:dyDescent="0.25">
      <c r="C52" t="s">
        <v>11</v>
      </c>
      <c r="D52" t="s">
        <v>37</v>
      </c>
      <c r="E52" t="s">
        <v>37</v>
      </c>
      <c r="F52" s="5">
        <v>935</v>
      </c>
      <c r="G52" s="6">
        <v>27105.6499999999</v>
      </c>
      <c r="H52" s="6">
        <v>16968.099499999898</v>
      </c>
    </row>
    <row r="53" spans="3:8" ht="15" customHeight="1" x14ac:dyDescent="0.25">
      <c r="C53" t="s">
        <v>11</v>
      </c>
      <c r="D53" t="s">
        <v>38</v>
      </c>
      <c r="E53" t="s">
        <v>38</v>
      </c>
      <c r="F53" s="5">
        <v>1488</v>
      </c>
      <c r="G53" s="6">
        <v>7425.1199999999199</v>
      </c>
      <c r="H53" s="6">
        <v>4648.0655999999199</v>
      </c>
    </row>
    <row r="54" spans="3:8" ht="15" customHeight="1" x14ac:dyDescent="0.25">
      <c r="C54" t="s">
        <v>11</v>
      </c>
      <c r="D54" t="s">
        <v>39</v>
      </c>
      <c r="E54" t="s">
        <v>40</v>
      </c>
      <c r="F54" s="5">
        <v>6815</v>
      </c>
      <c r="G54" s="6">
        <v>28654.1635999994</v>
      </c>
      <c r="H54" s="6">
        <v>15935.329099999501</v>
      </c>
    </row>
    <row r="55" spans="3:8" ht="15" customHeight="1" x14ac:dyDescent="0.25">
      <c r="C55" t="s">
        <v>41</v>
      </c>
      <c r="D55" t="s">
        <v>42</v>
      </c>
      <c r="E55" t="s">
        <v>43</v>
      </c>
      <c r="F55" s="5">
        <v>682</v>
      </c>
      <c r="G55" s="6">
        <v>1339997.2548</v>
      </c>
      <c r="H55" s="6">
        <v>45496.874000002397</v>
      </c>
    </row>
    <row r="56" spans="3:8" ht="15" customHeight="1" x14ac:dyDescent="0.25">
      <c r="C56" t="s">
        <v>41</v>
      </c>
      <c r="D56" t="s">
        <v>42</v>
      </c>
      <c r="E56" t="s">
        <v>44</v>
      </c>
      <c r="F56" s="5">
        <v>634</v>
      </c>
      <c r="G56" s="6">
        <v>1254722.7326</v>
      </c>
      <c r="H56" s="6">
        <v>51330.883000002199</v>
      </c>
    </row>
    <row r="57" spans="3:8" ht="15" customHeight="1" x14ac:dyDescent="0.25">
      <c r="C57" t="s">
        <v>41</v>
      </c>
      <c r="D57" t="s">
        <v>42</v>
      </c>
      <c r="E57" t="s">
        <v>45</v>
      </c>
      <c r="F57" s="5">
        <v>678</v>
      </c>
      <c r="G57" s="6">
        <v>1365852.3783</v>
      </c>
      <c r="H57" s="6">
        <v>78944.375100002595</v>
      </c>
    </row>
    <row r="58" spans="3:8" ht="15" customHeight="1" x14ac:dyDescent="0.25">
      <c r="C58" t="s">
        <v>41</v>
      </c>
      <c r="D58" t="s">
        <v>42</v>
      </c>
      <c r="E58" t="s">
        <v>46</v>
      </c>
      <c r="F58" s="5">
        <v>616</v>
      </c>
      <c r="G58" s="6">
        <v>1234276.0308999999</v>
      </c>
      <c r="H58" s="6">
        <v>65049.880500002299</v>
      </c>
    </row>
    <row r="59" spans="3:8" ht="15" customHeight="1" x14ac:dyDescent="0.25">
      <c r="C59" t="s">
        <v>41</v>
      </c>
      <c r="D59" t="s">
        <v>42</v>
      </c>
      <c r="E59" t="s">
        <v>47</v>
      </c>
      <c r="F59" s="5">
        <v>642</v>
      </c>
      <c r="G59" s="6">
        <v>1291868.7009999999</v>
      </c>
      <c r="H59" s="6">
        <v>64265.576199999501</v>
      </c>
    </row>
    <row r="60" spans="3:8" ht="15" customHeight="1" x14ac:dyDescent="0.25">
      <c r="C60" t="s">
        <v>41</v>
      </c>
      <c r="D60" t="s">
        <v>42</v>
      </c>
      <c r="E60" t="s">
        <v>48</v>
      </c>
      <c r="F60" s="5">
        <v>593</v>
      </c>
      <c r="G60" s="6">
        <v>1186494.8504999999</v>
      </c>
      <c r="H60" s="6">
        <v>52587.291299999699</v>
      </c>
    </row>
    <row r="61" spans="3:8" ht="15" customHeight="1" x14ac:dyDescent="0.25">
      <c r="C61" t="s">
        <v>41</v>
      </c>
      <c r="D61" t="s">
        <v>42</v>
      </c>
      <c r="E61" t="s">
        <v>49</v>
      </c>
      <c r="F61" s="5">
        <v>601</v>
      </c>
      <c r="G61" s="6">
        <v>1217210.3605</v>
      </c>
      <c r="H61" s="6">
        <v>68005.566099999895</v>
      </c>
    </row>
    <row r="62" spans="3:8" ht="15" customHeight="1" x14ac:dyDescent="0.25">
      <c r="C62" t="s">
        <v>41</v>
      </c>
      <c r="D62" t="s">
        <v>42</v>
      </c>
      <c r="E62" t="s">
        <v>50</v>
      </c>
      <c r="F62" s="5">
        <v>505</v>
      </c>
      <c r="G62" s="6">
        <v>1019657.0012000001</v>
      </c>
      <c r="H62" s="6">
        <v>54019.029199999997</v>
      </c>
    </row>
    <row r="63" spans="3:8" ht="15" customHeight="1" x14ac:dyDescent="0.25">
      <c r="C63" t="s">
        <v>41</v>
      </c>
      <c r="D63" t="s">
        <v>51</v>
      </c>
      <c r="E63" t="s">
        <v>52</v>
      </c>
      <c r="F63" s="5">
        <v>1364</v>
      </c>
      <c r="G63" s="6">
        <v>1811229.023</v>
      </c>
      <c r="H63" s="6">
        <v>302904.18299999298</v>
      </c>
    </row>
    <row r="64" spans="3:8" ht="15" customHeight="1" x14ac:dyDescent="0.25">
      <c r="C64" t="s">
        <v>41</v>
      </c>
      <c r="D64" t="s">
        <v>51</v>
      </c>
      <c r="E64" t="s">
        <v>52</v>
      </c>
      <c r="F64" s="5">
        <v>1613</v>
      </c>
      <c r="G64" s="6">
        <v>2589363.7774</v>
      </c>
      <c r="H64" s="6">
        <v>569917.94050000201</v>
      </c>
    </row>
    <row r="65" spans="3:8" ht="15" customHeight="1" x14ac:dyDescent="0.25">
      <c r="C65" t="s">
        <v>41</v>
      </c>
      <c r="D65" t="s">
        <v>51</v>
      </c>
      <c r="E65" t="s">
        <v>53</v>
      </c>
      <c r="F65" s="5">
        <v>1297</v>
      </c>
      <c r="G65" s="6">
        <v>1744009.3828</v>
      </c>
      <c r="H65" s="6">
        <v>309773.81279999099</v>
      </c>
    </row>
    <row r="66" spans="3:8" ht="15" customHeight="1" x14ac:dyDescent="0.25">
      <c r="C66" t="s">
        <v>41</v>
      </c>
      <c r="D66" t="s">
        <v>51</v>
      </c>
      <c r="E66" t="s">
        <v>53</v>
      </c>
      <c r="F66" s="5">
        <v>1367</v>
      </c>
      <c r="G66" s="6">
        <v>2265485.3791</v>
      </c>
      <c r="H66" s="6">
        <v>554026.94200000202</v>
      </c>
    </row>
    <row r="67" spans="3:8" ht="15" customHeight="1" x14ac:dyDescent="0.25">
      <c r="C67" t="s">
        <v>41</v>
      </c>
      <c r="D67" t="s">
        <v>51</v>
      </c>
      <c r="E67" t="s">
        <v>54</v>
      </c>
      <c r="F67" s="5">
        <v>967</v>
      </c>
      <c r="G67" s="6">
        <v>1352144.9724999999</v>
      </c>
      <c r="H67" s="6">
        <v>282826.702500001</v>
      </c>
    </row>
    <row r="68" spans="3:8" ht="15" customHeight="1" x14ac:dyDescent="0.25">
      <c r="C68" t="s">
        <v>41</v>
      </c>
      <c r="D68" t="s">
        <v>51</v>
      </c>
      <c r="E68" t="s">
        <v>54</v>
      </c>
      <c r="F68" s="5">
        <v>1144</v>
      </c>
      <c r="G68" s="6">
        <v>1957528.2445</v>
      </c>
      <c r="H68" s="6">
        <v>525261.63730000204</v>
      </c>
    </row>
    <row r="69" spans="3:8" ht="15" customHeight="1" x14ac:dyDescent="0.25">
      <c r="C69" t="s">
        <v>41</v>
      </c>
      <c r="D69" t="s">
        <v>51</v>
      </c>
      <c r="E69" t="s">
        <v>55</v>
      </c>
      <c r="F69" s="5">
        <v>1119</v>
      </c>
      <c r="G69" s="6">
        <v>1532696.4280000001</v>
      </c>
      <c r="H69" s="6">
        <v>281815.67590000702</v>
      </c>
    </row>
    <row r="70" spans="3:8" ht="15" customHeight="1" x14ac:dyDescent="0.25">
      <c r="C70" t="s">
        <v>41</v>
      </c>
      <c r="D70" t="s">
        <v>51</v>
      </c>
      <c r="E70" t="s">
        <v>55</v>
      </c>
      <c r="F70" s="5">
        <v>1275</v>
      </c>
      <c r="G70" s="6">
        <v>2160981.5973999999</v>
      </c>
      <c r="H70" s="6">
        <v>547316.734899987</v>
      </c>
    </row>
    <row r="71" spans="3:8" ht="15" customHeight="1" x14ac:dyDescent="0.25">
      <c r="C71" t="s">
        <v>41</v>
      </c>
      <c r="D71" t="s">
        <v>51</v>
      </c>
      <c r="E71" t="s">
        <v>56</v>
      </c>
      <c r="F71" s="5">
        <v>1116</v>
      </c>
      <c r="G71" s="6">
        <v>1523931.0089</v>
      </c>
      <c r="H71" s="6">
        <v>276403.824500004</v>
      </c>
    </row>
    <row r="72" spans="3:8" ht="15" customHeight="1" x14ac:dyDescent="0.25">
      <c r="C72" t="s">
        <v>41</v>
      </c>
      <c r="D72" t="s">
        <v>51</v>
      </c>
      <c r="E72" t="s">
        <v>56</v>
      </c>
      <c r="F72" s="5">
        <v>1118</v>
      </c>
      <c r="G72" s="6">
        <v>1914547.8517</v>
      </c>
      <c r="H72" s="6">
        <v>499585.25069999398</v>
      </c>
    </row>
    <row r="73" spans="3:8" ht="15" customHeight="1" x14ac:dyDescent="0.25">
      <c r="C73" t="s">
        <v>41</v>
      </c>
      <c r="D73" t="s">
        <v>51</v>
      </c>
      <c r="E73" t="s">
        <v>57</v>
      </c>
      <c r="F73" s="5">
        <v>1112</v>
      </c>
      <c r="G73" s="6">
        <v>1528008.3906</v>
      </c>
      <c r="H73" s="6">
        <v>284952.62980000401</v>
      </c>
    </row>
    <row r="74" spans="3:8" ht="15" customHeight="1" x14ac:dyDescent="0.25">
      <c r="C74" t="s">
        <v>41</v>
      </c>
      <c r="D74" t="s">
        <v>51</v>
      </c>
      <c r="E74" t="s">
        <v>57</v>
      </c>
      <c r="F74" s="5">
        <v>1104</v>
      </c>
      <c r="G74" s="6">
        <v>1906248.5514</v>
      </c>
      <c r="H74" s="6">
        <v>509004.62339999399</v>
      </c>
    </row>
    <row r="75" spans="3:8" ht="15" customHeight="1" x14ac:dyDescent="0.25">
      <c r="C75" t="s">
        <v>41</v>
      </c>
      <c r="D75" t="s">
        <v>58</v>
      </c>
      <c r="E75" t="s">
        <v>59</v>
      </c>
      <c r="F75" s="5">
        <v>684</v>
      </c>
      <c r="G75" s="6">
        <v>442477.087</v>
      </c>
      <c r="H75" s="6">
        <v>33147.273399999904</v>
      </c>
    </row>
    <row r="76" spans="3:8" ht="15" customHeight="1" x14ac:dyDescent="0.25">
      <c r="C76" t="s">
        <v>41</v>
      </c>
      <c r="D76" t="s">
        <v>58</v>
      </c>
      <c r="E76" t="s">
        <v>60</v>
      </c>
      <c r="F76" s="5">
        <v>776</v>
      </c>
      <c r="G76" s="6">
        <v>501648.8751</v>
      </c>
      <c r="H76" s="6">
        <v>37263.004699999998</v>
      </c>
    </row>
    <row r="77" spans="3:8" ht="15" customHeight="1" x14ac:dyDescent="0.25">
      <c r="C77" t="s">
        <v>41</v>
      </c>
      <c r="D77" t="s">
        <v>58</v>
      </c>
      <c r="E77" t="s">
        <v>61</v>
      </c>
      <c r="F77" s="5">
        <v>747</v>
      </c>
      <c r="G77" s="6">
        <v>484051.51799999998</v>
      </c>
      <c r="H77" s="6">
        <v>37020.2742</v>
      </c>
    </row>
    <row r="78" spans="3:8" ht="15" customHeight="1" x14ac:dyDescent="0.25">
      <c r="C78" t="s">
        <v>41</v>
      </c>
      <c r="D78" t="s">
        <v>58</v>
      </c>
      <c r="E78" t="s">
        <v>62</v>
      </c>
      <c r="F78" s="5">
        <v>740</v>
      </c>
      <c r="G78" s="6">
        <v>479071.90010000003</v>
      </c>
      <c r="H78" s="6">
        <v>36229.704100000301</v>
      </c>
    </row>
    <row r="79" spans="3:8" ht="15" customHeight="1" x14ac:dyDescent="0.25">
      <c r="C79" t="s">
        <v>41</v>
      </c>
      <c r="D79" t="s">
        <v>63</v>
      </c>
      <c r="E79" t="s">
        <v>64</v>
      </c>
      <c r="F79" s="5">
        <v>425</v>
      </c>
      <c r="G79" s="6">
        <v>241773.75800000099</v>
      </c>
      <c r="H79" s="6">
        <v>63367.938000000999</v>
      </c>
    </row>
    <row r="80" spans="3:8" ht="15" customHeight="1" x14ac:dyDescent="0.25">
      <c r="C80" t="s">
        <v>41</v>
      </c>
      <c r="D80" t="s">
        <v>63</v>
      </c>
      <c r="E80" t="s">
        <v>65</v>
      </c>
      <c r="F80" s="5">
        <v>617</v>
      </c>
      <c r="G80" s="6">
        <v>323703.82069999998</v>
      </c>
      <c r="H80" s="6">
        <v>64700.547899999903</v>
      </c>
    </row>
    <row r="81" spans="3:8" ht="15" customHeight="1" x14ac:dyDescent="0.25">
      <c r="C81" t="s">
        <v>41</v>
      </c>
      <c r="D81" t="s">
        <v>63</v>
      </c>
      <c r="E81" t="s">
        <v>66</v>
      </c>
      <c r="F81" s="5">
        <v>385</v>
      </c>
      <c r="G81" s="6">
        <v>217457.874000001</v>
      </c>
      <c r="H81" s="6">
        <v>55843.190000000701</v>
      </c>
    </row>
    <row r="82" spans="3:8" ht="15" customHeight="1" x14ac:dyDescent="0.25">
      <c r="C82" t="s">
        <v>41</v>
      </c>
      <c r="D82" t="s">
        <v>63</v>
      </c>
      <c r="E82" t="s">
        <v>67</v>
      </c>
      <c r="F82" s="5">
        <v>401</v>
      </c>
      <c r="G82" s="6">
        <v>227347.66730000099</v>
      </c>
      <c r="H82" s="6">
        <v>59016.528900000798</v>
      </c>
    </row>
    <row r="83" spans="3:8" ht="15" customHeight="1" x14ac:dyDescent="0.25">
      <c r="C83" t="s">
        <v>41</v>
      </c>
      <c r="D83" t="s">
        <v>68</v>
      </c>
      <c r="E83" t="s">
        <v>69</v>
      </c>
      <c r="F83" s="5">
        <v>282</v>
      </c>
      <c r="G83" s="6">
        <v>101734.11599999999</v>
      </c>
      <c r="H83" s="6">
        <v>18662.640599999799</v>
      </c>
    </row>
    <row r="84" spans="3:8" ht="15" customHeight="1" x14ac:dyDescent="0.25">
      <c r="C84" t="s">
        <v>41</v>
      </c>
      <c r="D84" t="s">
        <v>68</v>
      </c>
      <c r="E84" t="s">
        <v>70</v>
      </c>
      <c r="F84" s="5">
        <v>388</v>
      </c>
      <c r="G84" s="6">
        <v>136293.476</v>
      </c>
      <c r="H84" s="6">
        <v>21996.5524</v>
      </c>
    </row>
    <row r="85" spans="3:8" ht="15" customHeight="1" x14ac:dyDescent="0.25">
      <c r="C85" t="s">
        <v>41</v>
      </c>
      <c r="D85" t="s">
        <v>68</v>
      </c>
      <c r="E85" t="s">
        <v>71</v>
      </c>
      <c r="F85" s="5">
        <v>350</v>
      </c>
      <c r="G85" s="6">
        <v>125925.66800000001</v>
      </c>
      <c r="H85" s="6">
        <v>22822.772999999801</v>
      </c>
    </row>
    <row r="86" spans="3:8" ht="15" customHeight="1" x14ac:dyDescent="0.25">
      <c r="C86" t="s">
        <v>41</v>
      </c>
      <c r="D86" t="s">
        <v>68</v>
      </c>
      <c r="E86" t="s">
        <v>72</v>
      </c>
      <c r="F86" s="5">
        <v>449</v>
      </c>
      <c r="G86" s="6">
        <v>157569.08199999999</v>
      </c>
      <c r="H86" s="6">
        <v>25302.796699999999</v>
      </c>
    </row>
    <row r="87" spans="3:8" ht="15" customHeight="1" x14ac:dyDescent="0.25">
      <c r="C87" t="s">
        <v>41</v>
      </c>
      <c r="D87" t="s">
        <v>68</v>
      </c>
      <c r="E87" t="s">
        <v>73</v>
      </c>
      <c r="F87" s="5">
        <v>272</v>
      </c>
      <c r="G87" s="6">
        <v>96982.203999999896</v>
      </c>
      <c r="H87" s="6">
        <v>16856.525599999801</v>
      </c>
    </row>
    <row r="88" spans="3:8" ht="15" customHeight="1" x14ac:dyDescent="0.25">
      <c r="C88" t="s">
        <v>41</v>
      </c>
      <c r="D88" t="s">
        <v>68</v>
      </c>
      <c r="E88" t="s">
        <v>74</v>
      </c>
      <c r="F88" s="5">
        <v>450</v>
      </c>
      <c r="G88" s="6">
        <v>145089.432</v>
      </c>
      <c r="H88" s="6">
        <v>6391.3769999999504</v>
      </c>
    </row>
    <row r="89" spans="3:8" ht="15" customHeight="1" x14ac:dyDescent="0.25">
      <c r="C89" t="s">
        <v>41</v>
      </c>
      <c r="D89" t="s">
        <v>68</v>
      </c>
      <c r="E89" t="s">
        <v>75</v>
      </c>
      <c r="F89" s="5">
        <v>455</v>
      </c>
      <c r="G89" s="6">
        <v>141360.49799999999</v>
      </c>
      <c r="H89" s="6">
        <v>1121.3534999999099</v>
      </c>
    </row>
    <row r="90" spans="3:8" ht="15" customHeight="1" x14ac:dyDescent="0.25">
      <c r="C90" t="s">
        <v>41</v>
      </c>
      <c r="D90" t="s">
        <v>68</v>
      </c>
      <c r="E90" t="s">
        <v>76</v>
      </c>
      <c r="F90" s="5">
        <v>381</v>
      </c>
      <c r="G90" s="6">
        <v>122512.4316</v>
      </c>
      <c r="H90" s="6">
        <v>5081.4116999999396</v>
      </c>
    </row>
    <row r="91" spans="3:8" ht="15" customHeight="1" x14ac:dyDescent="0.25">
      <c r="C91" t="s">
        <v>41</v>
      </c>
      <c r="D91" t="s">
        <v>68</v>
      </c>
      <c r="E91" t="s">
        <v>77</v>
      </c>
      <c r="F91" s="5">
        <v>457</v>
      </c>
      <c r="G91" s="6">
        <v>142897.2708</v>
      </c>
      <c r="H91" s="6">
        <v>2041.6904999999099</v>
      </c>
    </row>
    <row r="92" spans="3:8" ht="15" customHeight="1" x14ac:dyDescent="0.25">
      <c r="C92" t="s">
        <v>41</v>
      </c>
      <c r="D92" t="s">
        <v>68</v>
      </c>
      <c r="E92" t="s">
        <v>78</v>
      </c>
      <c r="F92" s="5">
        <v>515</v>
      </c>
      <c r="G92" s="6">
        <v>161293.34520000001</v>
      </c>
      <c r="H92" s="6">
        <v>2561.1266999999398</v>
      </c>
    </row>
    <row r="93" spans="3:8" ht="15" customHeight="1" x14ac:dyDescent="0.25">
      <c r="C93" t="s">
        <v>41</v>
      </c>
      <c r="D93" t="s">
        <v>79</v>
      </c>
      <c r="E93" t="s">
        <v>80</v>
      </c>
      <c r="F93" s="5">
        <v>437</v>
      </c>
      <c r="G93" s="6">
        <v>1340419.942</v>
      </c>
      <c r="H93" s="6">
        <v>391564.376600002</v>
      </c>
    </row>
    <row r="94" spans="3:8" ht="15" customHeight="1" x14ac:dyDescent="0.25">
      <c r="C94" t="s">
        <v>41</v>
      </c>
      <c r="D94" t="s">
        <v>79</v>
      </c>
      <c r="E94" t="s">
        <v>81</v>
      </c>
      <c r="F94" s="5">
        <v>493</v>
      </c>
      <c r="G94" s="6">
        <v>1540803.0619999999</v>
      </c>
      <c r="H94" s="6">
        <v>470355.021400003</v>
      </c>
    </row>
    <row r="95" spans="3:8" ht="15" customHeight="1" x14ac:dyDescent="0.25">
      <c r="C95" t="s">
        <v>41</v>
      </c>
      <c r="D95" t="s">
        <v>79</v>
      </c>
      <c r="E95" t="s">
        <v>82</v>
      </c>
      <c r="F95" s="5">
        <v>458</v>
      </c>
      <c r="G95" s="6">
        <v>1415563.612</v>
      </c>
      <c r="H95" s="6">
        <v>421110.86840000201</v>
      </c>
    </row>
    <row r="96" spans="3:8" ht="15" customHeight="1" x14ac:dyDescent="0.25">
      <c r="C96" t="s">
        <v>41</v>
      </c>
      <c r="D96" t="s">
        <v>79</v>
      </c>
      <c r="E96" t="s">
        <v>83</v>
      </c>
      <c r="F96" s="5">
        <v>664</v>
      </c>
      <c r="G96" s="6">
        <v>1847818.62800001</v>
      </c>
      <c r="H96" s="6">
        <v>406079.27920000401</v>
      </c>
    </row>
    <row r="97" spans="3:8" ht="15" customHeight="1" x14ac:dyDescent="0.25">
      <c r="C97" t="s">
        <v>41</v>
      </c>
      <c r="D97" t="s">
        <v>79</v>
      </c>
      <c r="E97" t="s">
        <v>84</v>
      </c>
      <c r="F97" s="5">
        <v>600</v>
      </c>
      <c r="G97" s="6">
        <v>1769096.6880000101</v>
      </c>
      <c r="H97" s="6">
        <v>466320.16800000402</v>
      </c>
    </row>
    <row r="98" spans="3:8" ht="15" customHeight="1" x14ac:dyDescent="0.25">
      <c r="C98" t="s">
        <v>41</v>
      </c>
      <c r="D98" t="s">
        <v>85</v>
      </c>
      <c r="E98" t="s">
        <v>86</v>
      </c>
      <c r="F98" s="5">
        <v>877</v>
      </c>
      <c r="G98" s="6">
        <v>1256577.3848999999</v>
      </c>
      <c r="H98" s="6">
        <v>98337.692300000694</v>
      </c>
    </row>
    <row r="99" spans="3:8" ht="15" customHeight="1" x14ac:dyDescent="0.25">
      <c r="C99" t="s">
        <v>41</v>
      </c>
      <c r="D99" t="s">
        <v>85</v>
      </c>
      <c r="E99" t="s">
        <v>86</v>
      </c>
      <c r="F99" s="5">
        <v>765</v>
      </c>
      <c r="G99" s="6">
        <v>1260279.93</v>
      </c>
      <c r="H99" s="6">
        <v>70744.786499992493</v>
      </c>
    </row>
    <row r="100" spans="3:8" ht="15" customHeight="1" x14ac:dyDescent="0.25">
      <c r="C100" t="s">
        <v>41</v>
      </c>
      <c r="D100" t="s">
        <v>85</v>
      </c>
      <c r="E100" t="s">
        <v>87</v>
      </c>
      <c r="F100" s="5">
        <v>785</v>
      </c>
      <c r="G100" s="6">
        <v>1149797.7519</v>
      </c>
      <c r="H100" s="6">
        <v>113060.968900001</v>
      </c>
    </row>
    <row r="101" spans="3:8" ht="15" customHeight="1" x14ac:dyDescent="0.25">
      <c r="C101" t="s">
        <v>41</v>
      </c>
      <c r="D101" t="s">
        <v>85</v>
      </c>
      <c r="E101" t="s">
        <v>87</v>
      </c>
      <c r="F101" s="5">
        <v>713</v>
      </c>
      <c r="G101" s="6">
        <v>1197858.2015</v>
      </c>
      <c r="H101" s="6">
        <v>89180.348799992396</v>
      </c>
    </row>
    <row r="102" spans="3:8" ht="15" customHeight="1" x14ac:dyDescent="0.25">
      <c r="C102" t="s">
        <v>41</v>
      </c>
      <c r="D102" t="s">
        <v>85</v>
      </c>
      <c r="E102" t="s">
        <v>88</v>
      </c>
      <c r="F102" s="5">
        <v>678</v>
      </c>
      <c r="G102" s="6">
        <v>1037551.13</v>
      </c>
      <c r="H102" s="6">
        <v>142127.50860000099</v>
      </c>
    </row>
    <row r="103" spans="3:8" ht="15" customHeight="1" x14ac:dyDescent="0.25">
      <c r="C103" t="s">
        <v>41</v>
      </c>
      <c r="D103" t="s">
        <v>85</v>
      </c>
      <c r="E103" t="s">
        <v>88</v>
      </c>
      <c r="F103" s="5">
        <v>567</v>
      </c>
      <c r="G103" s="6">
        <v>974896.649999997</v>
      </c>
      <c r="H103" s="6">
        <v>93241.1906999934</v>
      </c>
    </row>
    <row r="104" spans="3:8" ht="15" customHeight="1" x14ac:dyDescent="0.25">
      <c r="C104" t="s">
        <v>41</v>
      </c>
      <c r="D104" t="s">
        <v>85</v>
      </c>
      <c r="E104" t="s">
        <v>89</v>
      </c>
      <c r="F104" s="5">
        <v>487</v>
      </c>
      <c r="G104" s="6">
        <v>763110.56299999997</v>
      </c>
      <c r="H104" s="6">
        <v>119937.55190000001</v>
      </c>
    </row>
    <row r="105" spans="3:8" ht="15" customHeight="1" x14ac:dyDescent="0.25">
      <c r="C105" t="s">
        <v>41</v>
      </c>
      <c r="D105" t="s">
        <v>85</v>
      </c>
      <c r="E105" t="s">
        <v>89</v>
      </c>
      <c r="F105" s="5">
        <v>423</v>
      </c>
      <c r="G105" s="6">
        <v>743267.06999999797</v>
      </c>
      <c r="H105" s="6">
        <v>85524.1082999965</v>
      </c>
    </row>
    <row r="106" spans="3:8" ht="15" customHeight="1" x14ac:dyDescent="0.25">
      <c r="C106" t="s">
        <v>41</v>
      </c>
      <c r="D106" t="s">
        <v>85</v>
      </c>
      <c r="E106" t="s">
        <v>90</v>
      </c>
      <c r="F106" s="5">
        <v>895</v>
      </c>
      <c r="G106" s="6">
        <v>1448122.4790000001</v>
      </c>
      <c r="H106" s="6">
        <v>88808.650999999096</v>
      </c>
    </row>
    <row r="107" spans="3:8" ht="15" customHeight="1" x14ac:dyDescent="0.25">
      <c r="C107" t="s">
        <v>41</v>
      </c>
      <c r="D107" t="s">
        <v>85</v>
      </c>
      <c r="E107" t="s">
        <v>91</v>
      </c>
      <c r="F107" s="5">
        <v>809</v>
      </c>
      <c r="G107" s="6">
        <v>1343481.8615000001</v>
      </c>
      <c r="H107" s="6">
        <v>114783.663899999</v>
      </c>
    </row>
    <row r="108" spans="3:8" ht="15" customHeight="1" x14ac:dyDescent="0.25">
      <c r="C108" t="s">
        <v>41</v>
      </c>
      <c r="D108" t="s">
        <v>85</v>
      </c>
      <c r="E108" t="s">
        <v>92</v>
      </c>
      <c r="F108" s="5">
        <v>639</v>
      </c>
      <c r="G108" s="6">
        <v>1066766.6100000001</v>
      </c>
      <c r="H108" s="6">
        <v>96262.100399998904</v>
      </c>
    </row>
    <row r="109" spans="3:8" ht="15" customHeight="1" x14ac:dyDescent="0.25">
      <c r="C109" t="s">
        <v>41</v>
      </c>
      <c r="D109" t="s">
        <v>85</v>
      </c>
      <c r="E109" t="s">
        <v>93</v>
      </c>
      <c r="F109" s="5">
        <v>515</v>
      </c>
      <c r="G109" s="6">
        <v>824194.3</v>
      </c>
      <c r="H109" s="6">
        <v>144042.15549999999</v>
      </c>
    </row>
    <row r="110" spans="3:8" ht="15" customHeight="1" x14ac:dyDescent="0.25">
      <c r="C110" t="s">
        <v>41</v>
      </c>
      <c r="D110" t="s">
        <v>85</v>
      </c>
      <c r="E110" t="s">
        <v>93</v>
      </c>
      <c r="F110" s="5">
        <v>431</v>
      </c>
      <c r="G110" s="6">
        <v>762813.86999999802</v>
      </c>
      <c r="H110" s="6">
        <v>92631.325099996204</v>
      </c>
    </row>
    <row r="111" spans="3:8" ht="15" customHeight="1" x14ac:dyDescent="0.25">
      <c r="C111" t="s">
        <v>41</v>
      </c>
      <c r="D111" t="s">
        <v>94</v>
      </c>
      <c r="E111" t="s">
        <v>95</v>
      </c>
      <c r="F111" s="5">
        <v>1477</v>
      </c>
      <c r="G111" s="6">
        <v>1657198.1825000001</v>
      </c>
      <c r="H111" s="6">
        <v>58330.9124999954</v>
      </c>
    </row>
    <row r="112" spans="3:8" ht="15" customHeight="1" x14ac:dyDescent="0.25">
      <c r="C112" t="s">
        <v>41</v>
      </c>
      <c r="D112" t="s">
        <v>94</v>
      </c>
      <c r="E112" t="s">
        <v>96</v>
      </c>
      <c r="F112" s="5">
        <v>944</v>
      </c>
      <c r="G112" s="6">
        <v>1120066.3643</v>
      </c>
      <c r="H112" s="6">
        <v>98176.924299995604</v>
      </c>
    </row>
    <row r="113" spans="3:8" ht="15" customHeight="1" x14ac:dyDescent="0.25">
      <c r="C113" t="s">
        <v>41</v>
      </c>
      <c r="D113" t="s">
        <v>94</v>
      </c>
      <c r="E113" t="s">
        <v>97</v>
      </c>
      <c r="F113" s="5">
        <v>536</v>
      </c>
      <c r="G113" s="6">
        <v>694003.91999999795</v>
      </c>
      <c r="H113" s="6">
        <v>113778.559999996</v>
      </c>
    </row>
    <row r="114" spans="3:8" ht="15" customHeight="1" x14ac:dyDescent="0.25">
      <c r="C114" t="s">
        <v>41</v>
      </c>
      <c r="D114" t="s">
        <v>94</v>
      </c>
      <c r="E114" t="s">
        <v>98</v>
      </c>
      <c r="F114" s="5">
        <v>1622</v>
      </c>
      <c r="G114" s="6">
        <v>1774883.5571999999</v>
      </c>
      <c r="H114" s="6">
        <v>19052.337199995301</v>
      </c>
    </row>
    <row r="115" spans="3:8" ht="15" customHeight="1" x14ac:dyDescent="0.25">
      <c r="C115" t="s">
        <v>41</v>
      </c>
      <c r="D115" t="s">
        <v>99</v>
      </c>
      <c r="E115" t="s">
        <v>100</v>
      </c>
      <c r="F115" s="5">
        <v>346</v>
      </c>
      <c r="G115" s="6">
        <v>302678.72399999999</v>
      </c>
      <c r="H115" s="6">
        <v>-3430.3477999998699</v>
      </c>
    </row>
    <row r="116" spans="3:8" ht="15" customHeight="1" x14ac:dyDescent="0.25">
      <c r="C116" t="s">
        <v>41</v>
      </c>
      <c r="D116" t="s">
        <v>99</v>
      </c>
      <c r="E116" t="s">
        <v>101</v>
      </c>
      <c r="F116" s="5">
        <v>156</v>
      </c>
      <c r="G116" s="6">
        <v>136467.864</v>
      </c>
      <c r="H116" s="6">
        <v>-1546.6307999999301</v>
      </c>
    </row>
    <row r="117" spans="3:8" ht="15" customHeight="1" x14ac:dyDescent="0.25">
      <c r="C117" t="s">
        <v>41</v>
      </c>
      <c r="D117" t="s">
        <v>99</v>
      </c>
      <c r="E117" t="s">
        <v>102</v>
      </c>
      <c r="F117" s="5">
        <v>710</v>
      </c>
      <c r="G117" s="6">
        <v>621103.74</v>
      </c>
      <c r="H117" s="6">
        <v>-7039.1529999999302</v>
      </c>
    </row>
    <row r="118" spans="3:8" ht="15" customHeight="1" x14ac:dyDescent="0.25">
      <c r="C118" t="s">
        <v>41</v>
      </c>
      <c r="D118" t="s">
        <v>99</v>
      </c>
      <c r="E118" t="s">
        <v>103</v>
      </c>
      <c r="F118" s="5">
        <v>582</v>
      </c>
      <c r="G118" s="6">
        <v>507978.29590000003</v>
      </c>
      <c r="H118" s="6">
        <v>-6921.9346999999798</v>
      </c>
    </row>
    <row r="119" spans="3:8" ht="15" customHeight="1" x14ac:dyDescent="0.25">
      <c r="C119" t="s">
        <v>41</v>
      </c>
      <c r="D119" t="s">
        <v>99</v>
      </c>
      <c r="E119" t="s">
        <v>104</v>
      </c>
      <c r="F119" s="5">
        <v>350</v>
      </c>
      <c r="G119" s="6">
        <v>306177.90000000002</v>
      </c>
      <c r="H119" s="6">
        <v>-3470.0049999998901</v>
      </c>
    </row>
    <row r="120" spans="3:8" ht="15" customHeight="1" x14ac:dyDescent="0.25">
      <c r="C120" t="s">
        <v>41</v>
      </c>
      <c r="D120" t="s">
        <v>105</v>
      </c>
      <c r="E120" t="s">
        <v>106</v>
      </c>
      <c r="F120" s="5">
        <v>846</v>
      </c>
      <c r="G120" s="6">
        <v>535907.55819999997</v>
      </c>
      <c r="H120" s="6">
        <v>23528.334999999599</v>
      </c>
    </row>
    <row r="121" spans="3:8" ht="15" customHeight="1" x14ac:dyDescent="0.25">
      <c r="C121" t="s">
        <v>41</v>
      </c>
      <c r="D121" t="s">
        <v>105</v>
      </c>
      <c r="E121" t="s">
        <v>106</v>
      </c>
      <c r="F121" s="5">
        <v>898</v>
      </c>
      <c r="G121" s="6">
        <v>692002.52269999799</v>
      </c>
      <c r="H121" s="6">
        <v>51656.862299996901</v>
      </c>
    </row>
    <row r="122" spans="3:8" ht="15" customHeight="1" x14ac:dyDescent="0.25">
      <c r="C122" t="s">
        <v>41</v>
      </c>
      <c r="D122" t="s">
        <v>105</v>
      </c>
      <c r="E122" t="s">
        <v>107</v>
      </c>
      <c r="F122" s="5">
        <v>732</v>
      </c>
      <c r="G122" s="6">
        <v>466203.875</v>
      </c>
      <c r="H122" s="6">
        <v>22868.660599998799</v>
      </c>
    </row>
    <row r="123" spans="3:8" ht="15" customHeight="1" x14ac:dyDescent="0.25">
      <c r="C123" t="s">
        <v>41</v>
      </c>
      <c r="D123" t="s">
        <v>105</v>
      </c>
      <c r="E123" t="s">
        <v>107</v>
      </c>
      <c r="F123" s="5">
        <v>768</v>
      </c>
      <c r="G123" s="6">
        <v>605087.90619999799</v>
      </c>
      <c r="H123" s="6">
        <v>57442.619799997097</v>
      </c>
    </row>
    <row r="124" spans="3:8" ht="15" customHeight="1" x14ac:dyDescent="0.25">
      <c r="C124" t="s">
        <v>41</v>
      </c>
      <c r="D124" t="s">
        <v>105</v>
      </c>
      <c r="E124" t="s">
        <v>108</v>
      </c>
      <c r="F124" s="5">
        <v>576</v>
      </c>
      <c r="G124" s="6">
        <v>373363.27500000002</v>
      </c>
      <c r="H124" s="6">
        <v>24509.335799999</v>
      </c>
    </row>
    <row r="125" spans="3:8" ht="15" customHeight="1" x14ac:dyDescent="0.25">
      <c r="C125" t="s">
        <v>41</v>
      </c>
      <c r="D125" t="s">
        <v>105</v>
      </c>
      <c r="E125" t="s">
        <v>108</v>
      </c>
      <c r="F125" s="5">
        <v>673</v>
      </c>
      <c r="G125" s="6">
        <v>558676.31399999803</v>
      </c>
      <c r="H125" s="6">
        <v>78773.6085999965</v>
      </c>
    </row>
    <row r="126" spans="3:8" ht="15" customHeight="1" x14ac:dyDescent="0.25">
      <c r="C126" t="s">
        <v>41</v>
      </c>
      <c r="D126" t="s">
        <v>105</v>
      </c>
      <c r="E126" t="s">
        <v>109</v>
      </c>
      <c r="F126" s="5">
        <v>421</v>
      </c>
      <c r="G126" s="6">
        <v>283523.98749999999</v>
      </c>
      <c r="H126" s="6">
        <v>28545.674299999999</v>
      </c>
    </row>
    <row r="127" spans="3:8" ht="15" customHeight="1" x14ac:dyDescent="0.25">
      <c r="C127" t="s">
        <v>41</v>
      </c>
      <c r="D127" t="s">
        <v>105</v>
      </c>
      <c r="E127" t="s">
        <v>109</v>
      </c>
      <c r="F127" s="5">
        <v>506</v>
      </c>
      <c r="G127" s="6">
        <v>434301.92399999901</v>
      </c>
      <c r="H127" s="6">
        <v>73483.545199997694</v>
      </c>
    </row>
    <row r="128" spans="3:8" ht="15" customHeight="1" x14ac:dyDescent="0.25">
      <c r="C128" t="s">
        <v>41</v>
      </c>
      <c r="D128" t="s">
        <v>105</v>
      </c>
      <c r="E128" t="s">
        <v>110</v>
      </c>
      <c r="F128" s="5">
        <v>850</v>
      </c>
      <c r="G128" s="6">
        <v>536593.85860000004</v>
      </c>
      <c r="H128" s="6">
        <v>21792.038599999501</v>
      </c>
    </row>
    <row r="129" spans="3:8" ht="15" customHeight="1" x14ac:dyDescent="0.25">
      <c r="C129" t="s">
        <v>41</v>
      </c>
      <c r="D129" t="s">
        <v>105</v>
      </c>
      <c r="E129" t="s">
        <v>110</v>
      </c>
      <c r="F129" s="5">
        <v>913</v>
      </c>
      <c r="G129" s="6">
        <v>697345.01909999806</v>
      </c>
      <c r="H129" s="6">
        <v>46303.161699996897</v>
      </c>
    </row>
    <row r="130" spans="3:8" ht="15" customHeight="1" x14ac:dyDescent="0.25">
      <c r="C130" t="s">
        <v>41</v>
      </c>
      <c r="D130" t="s">
        <v>111</v>
      </c>
      <c r="E130" t="s">
        <v>112</v>
      </c>
      <c r="F130" s="5">
        <v>335</v>
      </c>
      <c r="G130" s="6">
        <v>146391.1568</v>
      </c>
      <c r="H130" s="6">
        <v>7987.1462999999603</v>
      </c>
    </row>
    <row r="131" spans="3:8" ht="15" customHeight="1" x14ac:dyDescent="0.25">
      <c r="C131" t="s">
        <v>41</v>
      </c>
      <c r="D131" t="s">
        <v>111</v>
      </c>
      <c r="E131" t="s">
        <v>112</v>
      </c>
      <c r="F131" s="5">
        <v>745</v>
      </c>
      <c r="G131" s="6">
        <v>362853.85220000002</v>
      </c>
      <c r="H131" s="6">
        <v>257.4351999996</v>
      </c>
    </row>
    <row r="132" spans="3:8" ht="15" customHeight="1" x14ac:dyDescent="0.25">
      <c r="C132" t="s">
        <v>41</v>
      </c>
      <c r="D132" t="s">
        <v>111</v>
      </c>
      <c r="E132" t="s">
        <v>113</v>
      </c>
      <c r="F132" s="5">
        <v>197</v>
      </c>
      <c r="G132" s="6">
        <v>87387.271399999998</v>
      </c>
      <c r="H132" s="6">
        <v>5997.4503000000004</v>
      </c>
    </row>
    <row r="133" spans="3:8" ht="15" customHeight="1" x14ac:dyDescent="0.25">
      <c r="C133" t="s">
        <v>41</v>
      </c>
      <c r="D133" t="s">
        <v>111</v>
      </c>
      <c r="E133" t="s">
        <v>113</v>
      </c>
      <c r="F133" s="5">
        <v>446</v>
      </c>
      <c r="G133" s="6">
        <v>222995.552</v>
      </c>
      <c r="H133" s="6">
        <v>5924.4084000000103</v>
      </c>
    </row>
    <row r="134" spans="3:8" ht="15" customHeight="1" x14ac:dyDescent="0.25">
      <c r="C134" t="s">
        <v>41</v>
      </c>
      <c r="D134" t="s">
        <v>111</v>
      </c>
      <c r="E134" t="s">
        <v>114</v>
      </c>
      <c r="F134" s="5">
        <v>737</v>
      </c>
      <c r="G134" s="6">
        <v>316911.27110000001</v>
      </c>
      <c r="H134" s="6">
        <v>12422.448000000501</v>
      </c>
    </row>
    <row r="135" spans="3:8" ht="15" customHeight="1" x14ac:dyDescent="0.25">
      <c r="C135" t="s">
        <v>41</v>
      </c>
      <c r="D135" t="s">
        <v>111</v>
      </c>
      <c r="E135" t="s">
        <v>114</v>
      </c>
      <c r="F135" s="5">
        <v>1528</v>
      </c>
      <c r="G135" s="6">
        <v>723179.74309999903</v>
      </c>
      <c r="H135" s="6">
        <v>-20507.941699998999</v>
      </c>
    </row>
    <row r="136" spans="3:8" ht="15" customHeight="1" x14ac:dyDescent="0.25">
      <c r="C136" t="s">
        <v>41</v>
      </c>
      <c r="D136" t="s">
        <v>111</v>
      </c>
      <c r="E136" t="s">
        <v>115</v>
      </c>
      <c r="F136" s="5">
        <v>578</v>
      </c>
      <c r="G136" s="6">
        <v>247480.75159999999</v>
      </c>
      <c r="H136" s="6">
        <v>8682.19020000001</v>
      </c>
    </row>
    <row r="137" spans="3:8" ht="15" customHeight="1" x14ac:dyDescent="0.25">
      <c r="C137" t="s">
        <v>41</v>
      </c>
      <c r="D137" t="s">
        <v>111</v>
      </c>
      <c r="E137" t="s">
        <v>115</v>
      </c>
      <c r="F137" s="5">
        <v>1287</v>
      </c>
      <c r="G137" s="6">
        <v>618769.51410000003</v>
      </c>
      <c r="H137" s="6">
        <v>-7621.8800999990199</v>
      </c>
    </row>
    <row r="138" spans="3:8" ht="15" customHeight="1" x14ac:dyDescent="0.25">
      <c r="C138" t="s">
        <v>41</v>
      </c>
      <c r="D138" t="s">
        <v>111</v>
      </c>
      <c r="E138" t="s">
        <v>116</v>
      </c>
      <c r="F138" s="5">
        <v>347</v>
      </c>
      <c r="G138" s="6">
        <v>153382.13870000001</v>
      </c>
      <c r="H138" s="6">
        <v>10020.372599999901</v>
      </c>
    </row>
    <row r="139" spans="3:8" ht="15" customHeight="1" x14ac:dyDescent="0.25">
      <c r="C139" t="s">
        <v>41</v>
      </c>
      <c r="D139" t="s">
        <v>111</v>
      </c>
      <c r="E139" t="s">
        <v>116</v>
      </c>
      <c r="F139" s="5">
        <v>753</v>
      </c>
      <c r="G139" s="6">
        <v>368516.12270000001</v>
      </c>
      <c r="H139" s="6">
        <v>2026.05289999925</v>
      </c>
    </row>
    <row r="140" spans="3:8" ht="15" customHeight="1" x14ac:dyDescent="0.25">
      <c r="C140" t="s">
        <v>41</v>
      </c>
      <c r="D140" t="s">
        <v>111</v>
      </c>
      <c r="E140" t="s">
        <v>117</v>
      </c>
      <c r="F140" s="5">
        <v>197</v>
      </c>
      <c r="G140" s="6">
        <v>88785.467900000003</v>
      </c>
      <c r="H140" s="6">
        <v>7395.6467999999904</v>
      </c>
    </row>
    <row r="141" spans="3:8" ht="15" customHeight="1" x14ac:dyDescent="0.25">
      <c r="C141" t="s">
        <v>41</v>
      </c>
      <c r="D141" t="s">
        <v>111</v>
      </c>
      <c r="E141" t="s">
        <v>117</v>
      </c>
      <c r="F141" s="5">
        <v>447</v>
      </c>
      <c r="G141" s="6">
        <v>223465.34599999999</v>
      </c>
      <c r="H141" s="6">
        <v>5907.4957999999997</v>
      </c>
    </row>
    <row r="142" spans="3:8" ht="15" customHeight="1" x14ac:dyDescent="0.25">
      <c r="C142" t="s">
        <v>41</v>
      </c>
      <c r="D142" t="s">
        <v>111</v>
      </c>
      <c r="E142" t="s">
        <v>118</v>
      </c>
      <c r="F142" s="5">
        <v>727</v>
      </c>
      <c r="G142" s="6">
        <v>311098.68489999999</v>
      </c>
      <c r="H142" s="6">
        <v>10741.3248000003</v>
      </c>
    </row>
    <row r="143" spans="3:8" ht="15" customHeight="1" x14ac:dyDescent="0.25">
      <c r="C143" t="s">
        <v>41</v>
      </c>
      <c r="D143" t="s">
        <v>111</v>
      </c>
      <c r="E143" t="s">
        <v>118</v>
      </c>
      <c r="F143" s="5">
        <v>1517</v>
      </c>
      <c r="G143" s="6">
        <v>626604.3469</v>
      </c>
      <c r="H143" s="6">
        <v>-111729.565299999</v>
      </c>
    </row>
    <row r="144" spans="3:8" ht="15" customHeight="1" x14ac:dyDescent="0.25">
      <c r="C144" t="s">
        <v>41</v>
      </c>
      <c r="D144" t="s">
        <v>111</v>
      </c>
      <c r="E144" t="s">
        <v>119</v>
      </c>
      <c r="F144" s="5">
        <v>587</v>
      </c>
      <c r="G144" s="6">
        <v>253492.99609999999</v>
      </c>
      <c r="H144" s="6">
        <v>10976.1180000001</v>
      </c>
    </row>
    <row r="145" spans="3:8" ht="15" customHeight="1" x14ac:dyDescent="0.25">
      <c r="C145" t="s">
        <v>41</v>
      </c>
      <c r="D145" t="s">
        <v>111</v>
      </c>
      <c r="E145" t="s">
        <v>119</v>
      </c>
      <c r="F145" s="5">
        <v>1299</v>
      </c>
      <c r="G145" s="6">
        <v>624046.16200000001</v>
      </c>
      <c r="H145" s="6">
        <v>-8185.7113999988696</v>
      </c>
    </row>
    <row r="146" spans="3:8" ht="15" customHeight="1" x14ac:dyDescent="0.25">
      <c r="C146" t="s">
        <v>41</v>
      </c>
      <c r="D146" t="s">
        <v>111</v>
      </c>
      <c r="E146" t="s">
        <v>120</v>
      </c>
      <c r="F146" s="5">
        <v>342</v>
      </c>
      <c r="G146" s="6">
        <v>149047.7298</v>
      </c>
      <c r="H146" s="6">
        <v>7751.6951999999601</v>
      </c>
    </row>
    <row r="147" spans="3:8" ht="15" customHeight="1" x14ac:dyDescent="0.25">
      <c r="C147" t="s">
        <v>41</v>
      </c>
      <c r="D147" t="s">
        <v>111</v>
      </c>
      <c r="E147" t="s">
        <v>120</v>
      </c>
      <c r="F147" s="5">
        <v>770</v>
      </c>
      <c r="G147" s="6">
        <v>374582.41600000003</v>
      </c>
      <c r="H147" s="6">
        <v>-181.66600000060899</v>
      </c>
    </row>
    <row r="148" spans="3:8" ht="15" customHeight="1" x14ac:dyDescent="0.25">
      <c r="C148" t="s">
        <v>41</v>
      </c>
      <c r="D148" t="s">
        <v>111</v>
      </c>
      <c r="E148" t="s">
        <v>121</v>
      </c>
      <c r="F148" s="5">
        <v>176</v>
      </c>
      <c r="G148" s="6">
        <v>79137.913100000005</v>
      </c>
      <c r="H148" s="6">
        <v>6424.1642999999704</v>
      </c>
    </row>
    <row r="149" spans="3:8" ht="15" customHeight="1" x14ac:dyDescent="0.25">
      <c r="C149" t="s">
        <v>41</v>
      </c>
      <c r="D149" t="s">
        <v>111</v>
      </c>
      <c r="E149" t="s">
        <v>121</v>
      </c>
      <c r="F149" s="5">
        <v>442</v>
      </c>
      <c r="G149" s="6">
        <v>224874.728</v>
      </c>
      <c r="H149" s="6">
        <v>9750.4107999999796</v>
      </c>
    </row>
    <row r="150" spans="3:8" ht="15" customHeight="1" x14ac:dyDescent="0.25">
      <c r="C150" t="s">
        <v>41</v>
      </c>
      <c r="D150" t="s">
        <v>111</v>
      </c>
      <c r="E150" t="s">
        <v>122</v>
      </c>
      <c r="F150" s="5">
        <v>721</v>
      </c>
      <c r="G150" s="6">
        <v>306940.7292</v>
      </c>
      <c r="H150" s="6">
        <v>9062.2469000003202</v>
      </c>
    </row>
    <row r="151" spans="3:8" ht="15" customHeight="1" x14ac:dyDescent="0.25">
      <c r="C151" t="s">
        <v>41</v>
      </c>
      <c r="D151" t="s">
        <v>111</v>
      </c>
      <c r="E151" t="s">
        <v>122</v>
      </c>
      <c r="F151" s="5">
        <v>1500</v>
      </c>
      <c r="G151" s="6">
        <v>703387.00859999994</v>
      </c>
      <c r="H151" s="6">
        <v>-26672.8913999994</v>
      </c>
    </row>
    <row r="152" spans="3:8" ht="15" customHeight="1" x14ac:dyDescent="0.25">
      <c r="C152" t="s">
        <v>41</v>
      </c>
      <c r="D152" t="s">
        <v>111</v>
      </c>
      <c r="E152" t="s">
        <v>123</v>
      </c>
      <c r="F152" s="5">
        <v>591</v>
      </c>
      <c r="G152" s="6">
        <v>252374.4387</v>
      </c>
      <c r="H152" s="6">
        <v>8204.9754000000194</v>
      </c>
    </row>
    <row r="153" spans="3:8" ht="15" customHeight="1" x14ac:dyDescent="0.25">
      <c r="C153" t="s">
        <v>41</v>
      </c>
      <c r="D153" t="s">
        <v>111</v>
      </c>
      <c r="E153" t="s">
        <v>123</v>
      </c>
      <c r="F153" s="5">
        <v>1295</v>
      </c>
      <c r="G153" s="6">
        <v>621815.97160000005</v>
      </c>
      <c r="H153" s="6">
        <v>-8469.0753999992703</v>
      </c>
    </row>
    <row r="154" spans="3:8" ht="15" customHeight="1" x14ac:dyDescent="0.25">
      <c r="C154" t="s">
        <v>41</v>
      </c>
      <c r="D154" t="s">
        <v>124</v>
      </c>
      <c r="E154" t="s">
        <v>125</v>
      </c>
      <c r="F154" s="5">
        <v>656</v>
      </c>
      <c r="G154" s="6">
        <v>290298.624000001</v>
      </c>
      <c r="H154" s="6">
        <v>64864.4863999999</v>
      </c>
    </row>
    <row r="155" spans="3:8" ht="15" customHeight="1" x14ac:dyDescent="0.25">
      <c r="C155" t="s">
        <v>41</v>
      </c>
      <c r="D155" t="s">
        <v>124</v>
      </c>
      <c r="E155" t="s">
        <v>126</v>
      </c>
      <c r="F155" s="5">
        <v>1556</v>
      </c>
      <c r="G155" s="6">
        <v>578174.31299999706</v>
      </c>
      <c r="H155" s="6">
        <v>43455.535399995701</v>
      </c>
    </row>
    <row r="156" spans="3:8" ht="15" customHeight="1" x14ac:dyDescent="0.25">
      <c r="C156" t="s">
        <v>41</v>
      </c>
      <c r="D156" t="s">
        <v>124</v>
      </c>
      <c r="E156" t="s">
        <v>127</v>
      </c>
      <c r="F156" s="5">
        <v>1338</v>
      </c>
      <c r="G156" s="6">
        <v>515666.90649999701</v>
      </c>
      <c r="H156" s="6">
        <v>55863.741699995502</v>
      </c>
    </row>
    <row r="157" spans="3:8" ht="15" customHeight="1" x14ac:dyDescent="0.25">
      <c r="C157" t="s">
        <v>41</v>
      </c>
      <c r="D157" t="s">
        <v>124</v>
      </c>
      <c r="E157" t="s">
        <v>128</v>
      </c>
      <c r="F157" s="5">
        <v>892</v>
      </c>
      <c r="G157" s="6">
        <v>361145.31199999899</v>
      </c>
      <c r="H157" s="6">
        <v>54609.868799998098</v>
      </c>
    </row>
    <row r="158" spans="3:8" ht="15" customHeight="1" x14ac:dyDescent="0.25">
      <c r="C158" t="s">
        <v>41</v>
      </c>
      <c r="D158" t="s">
        <v>129</v>
      </c>
      <c r="E158" t="s">
        <v>130</v>
      </c>
      <c r="F158" s="5">
        <v>1002</v>
      </c>
      <c r="G158" s="6">
        <v>1586953.5730999899</v>
      </c>
      <c r="H158" s="6">
        <v>102051.797299989</v>
      </c>
    </row>
    <row r="159" spans="3:8" ht="15" customHeight="1" x14ac:dyDescent="0.25">
      <c r="C159" t="s">
        <v>41</v>
      </c>
      <c r="D159" t="s">
        <v>129</v>
      </c>
      <c r="E159" t="s">
        <v>131</v>
      </c>
      <c r="F159" s="5">
        <v>649</v>
      </c>
      <c r="G159" s="6">
        <v>1071401.058</v>
      </c>
      <c r="H159" s="6">
        <v>109623.36089999801</v>
      </c>
    </row>
    <row r="160" spans="3:8" ht="15" customHeight="1" x14ac:dyDescent="0.25">
      <c r="C160" t="s">
        <v>41</v>
      </c>
      <c r="D160" t="s">
        <v>129</v>
      </c>
      <c r="E160" t="s">
        <v>132</v>
      </c>
      <c r="F160" s="5">
        <v>413</v>
      </c>
      <c r="G160" s="6">
        <v>743353.026000001</v>
      </c>
      <c r="H160" s="6">
        <v>131312.67330000101</v>
      </c>
    </row>
    <row r="161" spans="3:8" ht="15" customHeight="1" x14ac:dyDescent="0.25">
      <c r="C161" t="s">
        <v>41</v>
      </c>
      <c r="D161" t="s">
        <v>129</v>
      </c>
      <c r="E161" t="s">
        <v>133</v>
      </c>
      <c r="F161" s="5">
        <v>1120</v>
      </c>
      <c r="G161" s="6">
        <v>1721242.51439999</v>
      </c>
      <c r="H161" s="6">
        <v>61472.066399990603</v>
      </c>
    </row>
    <row r="162" spans="3:8" ht="15" customHeight="1" x14ac:dyDescent="0.25">
      <c r="C162" t="s">
        <v>41</v>
      </c>
      <c r="D162" t="s">
        <v>129</v>
      </c>
      <c r="E162" t="s">
        <v>134</v>
      </c>
      <c r="F162" s="5">
        <v>1005</v>
      </c>
      <c r="G162" s="6">
        <v>1426372.86939999</v>
      </c>
      <c r="H162" s="6">
        <v>-62974.720100010301</v>
      </c>
    </row>
    <row r="163" spans="3:8" ht="15" customHeight="1" x14ac:dyDescent="0.25">
      <c r="C163" t="s">
        <v>41</v>
      </c>
      <c r="D163" t="s">
        <v>129</v>
      </c>
      <c r="E163" t="s">
        <v>135</v>
      </c>
      <c r="F163" s="5">
        <v>652</v>
      </c>
      <c r="G163" s="6">
        <v>981187.84920000006</v>
      </c>
      <c r="H163" s="6">
        <v>14964.3383999977</v>
      </c>
    </row>
    <row r="164" spans="3:8" ht="15" customHeight="1" x14ac:dyDescent="0.25">
      <c r="C164" t="s">
        <v>41</v>
      </c>
      <c r="D164" t="s">
        <v>129</v>
      </c>
      <c r="E164" t="s">
        <v>136</v>
      </c>
      <c r="F164" s="5">
        <v>397</v>
      </c>
      <c r="G164" s="6">
        <v>667158.14880000101</v>
      </c>
      <c r="H164" s="6">
        <v>78828.8025000013</v>
      </c>
    </row>
    <row r="165" spans="3:8" ht="15" customHeight="1" x14ac:dyDescent="0.25">
      <c r="C165" t="s">
        <v>41</v>
      </c>
      <c r="D165" t="s">
        <v>129</v>
      </c>
      <c r="E165" t="s">
        <v>137</v>
      </c>
      <c r="F165" s="5">
        <v>1114</v>
      </c>
      <c r="G165" s="6">
        <v>1518133.10129999</v>
      </c>
      <c r="H165" s="6">
        <v>-132745.71930000899</v>
      </c>
    </row>
    <row r="166" spans="3:8" ht="15" customHeight="1" x14ac:dyDescent="0.25">
      <c r="C166" t="s">
        <v>41</v>
      </c>
      <c r="D166" t="s">
        <v>138</v>
      </c>
      <c r="E166" t="s">
        <v>139</v>
      </c>
      <c r="F166" s="5">
        <v>538</v>
      </c>
      <c r="G166" s="6">
        <v>438867.478100001</v>
      </c>
      <c r="H166" s="6">
        <v>32596.3477000003</v>
      </c>
    </row>
    <row r="167" spans="3:8" ht="15" customHeight="1" x14ac:dyDescent="0.25">
      <c r="C167" t="s">
        <v>41</v>
      </c>
      <c r="D167" t="s">
        <v>138</v>
      </c>
      <c r="E167" t="s">
        <v>140</v>
      </c>
      <c r="F167" s="5">
        <v>322</v>
      </c>
      <c r="G167" s="6">
        <v>286218.66000000102</v>
      </c>
      <c r="H167" s="6">
        <v>43060.102400000302</v>
      </c>
    </row>
    <row r="168" spans="3:8" ht="15" customHeight="1" x14ac:dyDescent="0.25">
      <c r="C168" t="s">
        <v>41</v>
      </c>
      <c r="D168" t="s">
        <v>138</v>
      </c>
      <c r="E168" t="s">
        <v>141</v>
      </c>
      <c r="F168" s="5">
        <v>1010</v>
      </c>
      <c r="G168" s="6">
        <v>772302.01229999796</v>
      </c>
      <c r="H168" s="6">
        <v>9599.7042999977693</v>
      </c>
    </row>
    <row r="169" spans="3:8" ht="15" customHeight="1" x14ac:dyDescent="0.25">
      <c r="C169" t="s">
        <v>41</v>
      </c>
      <c r="D169" t="s">
        <v>138</v>
      </c>
      <c r="E169" t="s">
        <v>142</v>
      </c>
      <c r="F169" s="5">
        <v>820</v>
      </c>
      <c r="G169" s="6">
        <v>635723.71589999902</v>
      </c>
      <c r="H169" s="6">
        <v>16500.059899998399</v>
      </c>
    </row>
    <row r="170" spans="3:8" ht="15" customHeight="1" x14ac:dyDescent="0.25">
      <c r="C170" t="s">
        <v>41</v>
      </c>
      <c r="D170" t="s">
        <v>143</v>
      </c>
      <c r="E170" t="s">
        <v>144</v>
      </c>
      <c r="F170" s="5">
        <v>292</v>
      </c>
      <c r="G170" s="6">
        <v>133365.03419999999</v>
      </c>
      <c r="H170" s="6">
        <v>-1376.84739999985</v>
      </c>
    </row>
    <row r="171" spans="3:8" ht="15" customHeight="1" x14ac:dyDescent="0.25">
      <c r="C171" t="s">
        <v>41</v>
      </c>
      <c r="D171" t="s">
        <v>143</v>
      </c>
      <c r="E171" t="s">
        <v>145</v>
      </c>
      <c r="F171" s="5">
        <v>841</v>
      </c>
      <c r="G171" s="6">
        <v>348581.50510000001</v>
      </c>
      <c r="H171" s="6">
        <v>-39493.571699999498</v>
      </c>
    </row>
    <row r="172" spans="3:8" ht="15" customHeight="1" x14ac:dyDescent="0.25">
      <c r="C172" t="s">
        <v>41</v>
      </c>
      <c r="D172" t="s">
        <v>143</v>
      </c>
      <c r="E172" t="s">
        <v>146</v>
      </c>
      <c r="F172" s="5">
        <v>686</v>
      </c>
      <c r="G172" s="6">
        <v>290075.11930000002</v>
      </c>
      <c r="H172" s="6">
        <v>-26476.013499999401</v>
      </c>
    </row>
    <row r="173" spans="3:8" ht="15" customHeight="1" x14ac:dyDescent="0.25">
      <c r="C173" t="s">
        <v>41</v>
      </c>
      <c r="D173" t="s">
        <v>143</v>
      </c>
      <c r="E173" t="s">
        <v>147</v>
      </c>
      <c r="F173" s="5">
        <v>482</v>
      </c>
      <c r="G173" s="6">
        <v>210946.177</v>
      </c>
      <c r="H173" s="6">
        <v>-11470.2165999995</v>
      </c>
    </row>
    <row r="174" spans="3:8" ht="15" customHeight="1" x14ac:dyDescent="0.25">
      <c r="C174" t="s">
        <v>41</v>
      </c>
      <c r="D174" t="s">
        <v>143</v>
      </c>
      <c r="E174" t="s">
        <v>148</v>
      </c>
      <c r="F174" s="5">
        <v>281</v>
      </c>
      <c r="G174" s="6">
        <v>135284.00880000001</v>
      </c>
      <c r="H174" s="6">
        <v>5618.0200000001896</v>
      </c>
    </row>
    <row r="175" spans="3:8" ht="15" customHeight="1" x14ac:dyDescent="0.25">
      <c r="C175" t="s">
        <v>41</v>
      </c>
      <c r="D175" t="s">
        <v>143</v>
      </c>
      <c r="E175" t="s">
        <v>149</v>
      </c>
      <c r="F175" s="5">
        <v>851</v>
      </c>
      <c r="G175" s="6">
        <v>358121.89010000002</v>
      </c>
      <c r="H175" s="6">
        <v>-34567.634699999398</v>
      </c>
    </row>
    <row r="176" spans="3:8" ht="15" customHeight="1" x14ac:dyDescent="0.25">
      <c r="C176" t="s">
        <v>41</v>
      </c>
      <c r="D176" t="s">
        <v>143</v>
      </c>
      <c r="E176" t="s">
        <v>150</v>
      </c>
      <c r="F176" s="5">
        <v>686</v>
      </c>
      <c r="G176" s="6">
        <v>291747.26289999997</v>
      </c>
      <c r="H176" s="6">
        <v>-24803.869899999401</v>
      </c>
    </row>
    <row r="177" spans="3:8" ht="15" customHeight="1" x14ac:dyDescent="0.25">
      <c r="C177" t="s">
        <v>41</v>
      </c>
      <c r="D177" t="s">
        <v>143</v>
      </c>
      <c r="E177" t="s">
        <v>151</v>
      </c>
      <c r="F177" s="5">
        <v>453</v>
      </c>
      <c r="G177" s="6">
        <v>196809.97700000001</v>
      </c>
      <c r="H177" s="6">
        <v>-12224.5173999996</v>
      </c>
    </row>
    <row r="178" spans="3:8" ht="15" customHeight="1" x14ac:dyDescent="0.25">
      <c r="C178" t="s">
        <v>41</v>
      </c>
      <c r="D178" t="s">
        <v>143</v>
      </c>
      <c r="E178" t="s">
        <v>152</v>
      </c>
      <c r="F178" s="5">
        <v>293</v>
      </c>
      <c r="G178" s="6">
        <v>130898.5762</v>
      </c>
      <c r="H178" s="6">
        <v>-4304.7501999998503</v>
      </c>
    </row>
    <row r="179" spans="3:8" ht="15" customHeight="1" x14ac:dyDescent="0.25">
      <c r="C179" t="s">
        <v>41</v>
      </c>
      <c r="D179" t="s">
        <v>143</v>
      </c>
      <c r="E179" t="s">
        <v>153</v>
      </c>
      <c r="F179" s="5">
        <v>844</v>
      </c>
      <c r="G179" s="6">
        <v>351547.71269999997</v>
      </c>
      <c r="H179" s="6">
        <v>-37911.698499999497</v>
      </c>
    </row>
    <row r="180" spans="3:8" ht="15" customHeight="1" x14ac:dyDescent="0.25">
      <c r="C180" t="s">
        <v>154</v>
      </c>
      <c r="D180" t="s">
        <v>155</v>
      </c>
      <c r="E180" t="s">
        <v>156</v>
      </c>
      <c r="F180" s="5">
        <v>207</v>
      </c>
      <c r="G180" s="6">
        <v>12839.7</v>
      </c>
      <c r="H180" s="6">
        <v>7923.6570000000102</v>
      </c>
    </row>
    <row r="181" spans="3:8" ht="15" customHeight="1" x14ac:dyDescent="0.25">
      <c r="C181" t="s">
        <v>154</v>
      </c>
      <c r="D181" t="s">
        <v>155</v>
      </c>
      <c r="E181" t="s">
        <v>157</v>
      </c>
      <c r="F181" s="5">
        <v>2284</v>
      </c>
      <c r="G181" s="6">
        <v>90250.600999999995</v>
      </c>
      <c r="H181" s="6">
        <v>36007.885000000002</v>
      </c>
    </row>
    <row r="182" spans="3:8" ht="15" customHeight="1" x14ac:dyDescent="0.25">
      <c r="C182" t="s">
        <v>154</v>
      </c>
      <c r="D182" t="s">
        <v>155</v>
      </c>
      <c r="E182" t="s">
        <v>158</v>
      </c>
      <c r="F182" s="5">
        <v>4247</v>
      </c>
      <c r="G182" s="6">
        <v>156398.06969999999</v>
      </c>
      <c r="H182" s="6">
        <v>55536.066699999399</v>
      </c>
    </row>
    <row r="183" spans="3:8" ht="15" customHeight="1" x14ac:dyDescent="0.25">
      <c r="C183" t="s">
        <v>154</v>
      </c>
      <c r="D183" t="s">
        <v>159</v>
      </c>
      <c r="E183" t="s">
        <v>160</v>
      </c>
      <c r="F183" s="5">
        <v>985</v>
      </c>
      <c r="G183" s="6">
        <v>5081.0472</v>
      </c>
      <c r="H183" s="6">
        <v>-538.57480000000101</v>
      </c>
    </row>
    <row r="184" spans="3:8" ht="15" customHeight="1" x14ac:dyDescent="0.25">
      <c r="C184" t="s">
        <v>154</v>
      </c>
      <c r="D184" t="s">
        <v>159</v>
      </c>
      <c r="E184" t="s">
        <v>160</v>
      </c>
      <c r="F184" s="5">
        <v>2304</v>
      </c>
      <c r="G184" s="6">
        <v>11698.7968</v>
      </c>
      <c r="H184" s="6">
        <v>-350.432000000004</v>
      </c>
    </row>
    <row r="185" spans="3:8" ht="15" customHeight="1" x14ac:dyDescent="0.25">
      <c r="C185" t="s">
        <v>154</v>
      </c>
      <c r="D185" t="s">
        <v>159</v>
      </c>
      <c r="E185" t="s">
        <v>160</v>
      </c>
      <c r="F185" s="5">
        <v>5022</v>
      </c>
      <c r="G185" s="6">
        <v>34449.602099999698</v>
      </c>
      <c r="H185" s="6">
        <v>-314.18850000038901</v>
      </c>
    </row>
    <row r="186" spans="3:8" ht="15" customHeight="1" x14ac:dyDescent="0.25">
      <c r="C186" t="s">
        <v>154</v>
      </c>
      <c r="D186" t="s">
        <v>161</v>
      </c>
      <c r="E186" t="s">
        <v>162</v>
      </c>
      <c r="F186" s="5">
        <v>3365</v>
      </c>
      <c r="G186" s="6">
        <v>69622.198999999993</v>
      </c>
      <c r="H186" s="6">
        <v>16889.620500000001</v>
      </c>
    </row>
    <row r="187" spans="3:8" ht="15" customHeight="1" x14ac:dyDescent="0.25">
      <c r="C187" t="s">
        <v>154</v>
      </c>
      <c r="D187" t="s">
        <v>161</v>
      </c>
      <c r="E187" t="s">
        <v>163</v>
      </c>
      <c r="F187" s="5">
        <v>2197</v>
      </c>
      <c r="G187" s="6">
        <v>47987.9352</v>
      </c>
      <c r="H187" s="6">
        <v>13558.9679</v>
      </c>
    </row>
    <row r="188" spans="3:8" ht="15" customHeight="1" x14ac:dyDescent="0.25">
      <c r="C188" t="s">
        <v>154</v>
      </c>
      <c r="D188" t="s">
        <v>161</v>
      </c>
      <c r="E188" t="s">
        <v>164</v>
      </c>
      <c r="F188" s="5">
        <v>493</v>
      </c>
      <c r="G188" s="6">
        <v>11237.441999999999</v>
      </c>
      <c r="H188" s="6">
        <v>3511.6882999999998</v>
      </c>
    </row>
    <row r="189" spans="3:8" ht="15" customHeight="1" x14ac:dyDescent="0.25">
      <c r="C189" t="s">
        <v>154</v>
      </c>
      <c r="D189" t="s">
        <v>165</v>
      </c>
      <c r="E189" t="s">
        <v>166</v>
      </c>
      <c r="F189" s="5">
        <v>298</v>
      </c>
      <c r="G189" s="6">
        <v>4210.4121999999998</v>
      </c>
      <c r="H189" s="6">
        <v>1315.7593999999999</v>
      </c>
    </row>
    <row r="190" spans="3:8" ht="15" customHeight="1" x14ac:dyDescent="0.25">
      <c r="C190" t="s">
        <v>154</v>
      </c>
      <c r="D190" t="s">
        <v>165</v>
      </c>
      <c r="E190" t="s">
        <v>166</v>
      </c>
      <c r="F190" s="5">
        <v>978</v>
      </c>
      <c r="G190" s="6">
        <v>18701.847299999899</v>
      </c>
      <c r="H190" s="6">
        <v>9744.0518999999294</v>
      </c>
    </row>
    <row r="191" spans="3:8" ht="15" customHeight="1" x14ac:dyDescent="0.25">
      <c r="C191" t="s">
        <v>154</v>
      </c>
      <c r="D191" t="s">
        <v>165</v>
      </c>
      <c r="E191" t="s">
        <v>167</v>
      </c>
      <c r="F191" s="5">
        <v>1059</v>
      </c>
      <c r="G191" s="6">
        <v>14871.0972</v>
      </c>
      <c r="H191" s="6">
        <v>4584.3948</v>
      </c>
    </row>
    <row r="192" spans="3:8" ht="15" customHeight="1" x14ac:dyDescent="0.25">
      <c r="C192" t="s">
        <v>154</v>
      </c>
      <c r="D192" t="s">
        <v>165</v>
      </c>
      <c r="E192" t="s">
        <v>167</v>
      </c>
      <c r="F192" s="5">
        <v>2405</v>
      </c>
      <c r="G192" s="6">
        <v>39674.390300000203</v>
      </c>
      <c r="H192" s="6">
        <v>17646.273800000301</v>
      </c>
    </row>
    <row r="193" spans="3:8" ht="15" customHeight="1" x14ac:dyDescent="0.25">
      <c r="C193" t="s">
        <v>154</v>
      </c>
      <c r="D193" t="s">
        <v>165</v>
      </c>
      <c r="E193" t="s">
        <v>168</v>
      </c>
      <c r="F193" s="5">
        <v>520</v>
      </c>
      <c r="G193" s="6">
        <v>7338.0981000000002</v>
      </c>
      <c r="H193" s="6">
        <v>2287.0261</v>
      </c>
    </row>
    <row r="194" spans="3:8" ht="15" customHeight="1" x14ac:dyDescent="0.25">
      <c r="C194" t="s">
        <v>154</v>
      </c>
      <c r="D194" t="s">
        <v>165</v>
      </c>
      <c r="E194" t="s">
        <v>168</v>
      </c>
      <c r="F194" s="5">
        <v>1668</v>
      </c>
      <c r="G194" s="6">
        <v>29152.452899999898</v>
      </c>
      <c r="H194" s="6">
        <v>13874.7404999999</v>
      </c>
    </row>
    <row r="195" spans="3:8" ht="15" customHeight="1" x14ac:dyDescent="0.25">
      <c r="C195" t="s">
        <v>154</v>
      </c>
      <c r="D195" t="s">
        <v>169</v>
      </c>
      <c r="E195" t="s">
        <v>170</v>
      </c>
      <c r="F195" s="5">
        <v>991</v>
      </c>
      <c r="G195" s="6">
        <v>28399.494600000002</v>
      </c>
      <c r="H195" s="6">
        <v>-3039.3858</v>
      </c>
    </row>
    <row r="196" spans="3:8" ht="15" customHeight="1" x14ac:dyDescent="0.25">
      <c r="C196" t="s">
        <v>154</v>
      </c>
      <c r="D196" t="s">
        <v>169</v>
      </c>
      <c r="E196" t="s">
        <v>170</v>
      </c>
      <c r="F196" s="5">
        <v>2346</v>
      </c>
      <c r="G196" s="6">
        <v>66166.122600000002</v>
      </c>
      <c r="H196" s="6">
        <v>-2057.1995999999799</v>
      </c>
    </row>
    <row r="197" spans="3:8" ht="15" customHeight="1" x14ac:dyDescent="0.25">
      <c r="C197" t="s">
        <v>154</v>
      </c>
      <c r="D197" t="s">
        <v>169</v>
      </c>
      <c r="E197" t="s">
        <v>170</v>
      </c>
      <c r="F197" s="5">
        <v>3255</v>
      </c>
      <c r="G197" s="6">
        <v>104189.358199999</v>
      </c>
      <c r="H197" s="6">
        <v>-21103.078299999899</v>
      </c>
    </row>
    <row r="198" spans="3:8" ht="15" customHeight="1" x14ac:dyDescent="0.25">
      <c r="C198" t="s">
        <v>154</v>
      </c>
      <c r="D198" t="s">
        <v>169</v>
      </c>
      <c r="E198" t="s">
        <v>171</v>
      </c>
      <c r="F198" s="5">
        <v>437</v>
      </c>
      <c r="G198" s="6">
        <v>12603.254800000001</v>
      </c>
      <c r="H198" s="6">
        <v>-1260.308</v>
      </c>
    </row>
    <row r="199" spans="3:8" ht="15" customHeight="1" x14ac:dyDescent="0.25">
      <c r="C199" t="s">
        <v>154</v>
      </c>
      <c r="D199" t="s">
        <v>169</v>
      </c>
      <c r="E199" t="s">
        <v>171</v>
      </c>
      <c r="F199" s="5">
        <v>1238</v>
      </c>
      <c r="G199" s="6">
        <v>35500.871800000001</v>
      </c>
      <c r="H199" s="6">
        <v>-501.03480000001599</v>
      </c>
    </row>
    <row r="200" spans="3:8" ht="15" customHeight="1" x14ac:dyDescent="0.25">
      <c r="C200" t="s">
        <v>154</v>
      </c>
      <c r="D200" t="s">
        <v>169</v>
      </c>
      <c r="E200" t="s">
        <v>171</v>
      </c>
      <c r="F200" s="5">
        <v>1961</v>
      </c>
      <c r="G200" s="6">
        <v>67145.088400000299</v>
      </c>
      <c r="H200" s="6">
        <v>-8338.3118999998605</v>
      </c>
    </row>
    <row r="201" spans="3:8" ht="15" customHeight="1" x14ac:dyDescent="0.25">
      <c r="C201" t="s">
        <v>154</v>
      </c>
      <c r="D201" t="s">
        <v>169</v>
      </c>
      <c r="E201" t="s">
        <v>172</v>
      </c>
      <c r="F201" s="5">
        <v>429</v>
      </c>
      <c r="G201" s="6">
        <v>21445.709999999901</v>
      </c>
      <c r="H201" s="6">
        <v>4932.5132999999696</v>
      </c>
    </row>
    <row r="202" spans="3:8" ht="15" customHeight="1" x14ac:dyDescent="0.25">
      <c r="C202" t="s">
        <v>154</v>
      </c>
      <c r="D202" t="s">
        <v>169</v>
      </c>
      <c r="E202" t="s">
        <v>173</v>
      </c>
      <c r="F202" s="5">
        <v>474</v>
      </c>
      <c r="G202" s="6">
        <v>13670.3496</v>
      </c>
      <c r="H202" s="6">
        <v>-1367.0160000000001</v>
      </c>
    </row>
    <row r="203" spans="3:8" ht="15" customHeight="1" x14ac:dyDescent="0.25">
      <c r="C203" t="s">
        <v>154</v>
      </c>
      <c r="D203" t="s">
        <v>169</v>
      </c>
      <c r="E203" t="s">
        <v>173</v>
      </c>
      <c r="F203" s="5">
        <v>1101</v>
      </c>
      <c r="G203" s="6">
        <v>31612.015100000001</v>
      </c>
      <c r="H203" s="6">
        <v>-405.83559999999898</v>
      </c>
    </row>
    <row r="204" spans="3:8" ht="15" customHeight="1" x14ac:dyDescent="0.25">
      <c r="C204" t="s">
        <v>154</v>
      </c>
      <c r="D204" t="s">
        <v>169</v>
      </c>
      <c r="E204" t="s">
        <v>173</v>
      </c>
      <c r="F204" s="5">
        <v>1405</v>
      </c>
      <c r="G204" s="6">
        <v>50328.832300000402</v>
      </c>
      <c r="H204" s="6">
        <v>-3752.8492000001102</v>
      </c>
    </row>
    <row r="205" spans="3:8" ht="15" customHeight="1" x14ac:dyDescent="0.25">
      <c r="C205" t="s">
        <v>154</v>
      </c>
      <c r="D205" t="s">
        <v>174</v>
      </c>
      <c r="E205" t="s">
        <v>175</v>
      </c>
      <c r="F205" s="5">
        <v>633</v>
      </c>
      <c r="G205" s="6">
        <v>34178.201999999997</v>
      </c>
      <c r="H205" s="6">
        <v>10680.6723</v>
      </c>
    </row>
    <row r="206" spans="3:8" ht="15" customHeight="1" x14ac:dyDescent="0.25">
      <c r="C206" t="s">
        <v>154</v>
      </c>
      <c r="D206" t="s">
        <v>174</v>
      </c>
      <c r="E206" t="s">
        <v>176</v>
      </c>
      <c r="F206" s="5">
        <v>1606</v>
      </c>
      <c r="G206" s="6">
        <v>85581.111199999999</v>
      </c>
      <c r="H206" s="6">
        <v>25964.945800000001</v>
      </c>
    </row>
    <row r="207" spans="3:8" ht="15" customHeight="1" x14ac:dyDescent="0.25">
      <c r="C207" t="s">
        <v>154</v>
      </c>
      <c r="D207" t="s">
        <v>174</v>
      </c>
      <c r="E207" t="s">
        <v>177</v>
      </c>
      <c r="F207" s="5">
        <v>872</v>
      </c>
      <c r="G207" s="6">
        <v>46980.395400000001</v>
      </c>
      <c r="H207" s="6">
        <v>14610.970600000001</v>
      </c>
    </row>
    <row r="208" spans="3:8" ht="15" customHeight="1" x14ac:dyDescent="0.25">
      <c r="C208" t="s">
        <v>154</v>
      </c>
      <c r="D208" t="s">
        <v>178</v>
      </c>
      <c r="E208" t="s">
        <v>179</v>
      </c>
      <c r="F208" s="5">
        <v>445</v>
      </c>
      <c r="G208" s="6">
        <v>16017.33</v>
      </c>
      <c r="H208" s="6">
        <v>5005.4044999999996</v>
      </c>
    </row>
    <row r="209" spans="3:8" ht="15" customHeight="1" x14ac:dyDescent="0.25">
      <c r="C209" t="s">
        <v>154</v>
      </c>
      <c r="D209" t="s">
        <v>178</v>
      </c>
      <c r="E209" t="s">
        <v>180</v>
      </c>
      <c r="F209" s="5">
        <v>1274</v>
      </c>
      <c r="G209" s="6">
        <v>45516.296799999996</v>
      </c>
      <c r="H209" s="6">
        <v>13990.020200000001</v>
      </c>
    </row>
    <row r="210" spans="3:8" ht="15" customHeight="1" x14ac:dyDescent="0.25">
      <c r="C210" t="s">
        <v>154</v>
      </c>
      <c r="D210" t="s">
        <v>178</v>
      </c>
      <c r="E210" t="s">
        <v>181</v>
      </c>
      <c r="F210" s="5">
        <v>567</v>
      </c>
      <c r="G210" s="6">
        <v>20364.997299999999</v>
      </c>
      <c r="H210" s="6">
        <v>6334.0720000000001</v>
      </c>
    </row>
    <row r="211" spans="3:8" ht="15" customHeight="1" x14ac:dyDescent="0.25">
      <c r="C211" t="s">
        <v>154</v>
      </c>
      <c r="D211" t="s">
        <v>182</v>
      </c>
      <c r="E211" t="s">
        <v>183</v>
      </c>
      <c r="F211" s="5">
        <v>90</v>
      </c>
      <c r="G211" s="6">
        <v>513</v>
      </c>
      <c r="H211" s="6">
        <v>207.333</v>
      </c>
    </row>
    <row r="212" spans="3:8" ht="15" customHeight="1" x14ac:dyDescent="0.25">
      <c r="C212" t="s">
        <v>154</v>
      </c>
      <c r="D212" t="s">
        <v>182</v>
      </c>
      <c r="E212" t="s">
        <v>184</v>
      </c>
      <c r="F212" s="5">
        <v>1107</v>
      </c>
      <c r="G212" s="6">
        <v>6060.3883999999998</v>
      </c>
      <c r="H212" s="6">
        <v>2300.6842999999999</v>
      </c>
    </row>
    <row r="213" spans="3:8" ht="15" customHeight="1" x14ac:dyDescent="0.25">
      <c r="C213" t="s">
        <v>154</v>
      </c>
      <c r="D213" t="s">
        <v>185</v>
      </c>
      <c r="E213" t="s">
        <v>186</v>
      </c>
      <c r="F213" s="5">
        <v>2473</v>
      </c>
      <c r="G213" s="6">
        <v>13784.5902999999</v>
      </c>
      <c r="H213" s="6">
        <v>5469.6223999999902</v>
      </c>
    </row>
    <row r="214" spans="3:8" ht="15" customHeight="1" x14ac:dyDescent="0.25">
      <c r="C214" t="s">
        <v>154</v>
      </c>
      <c r="D214" t="s">
        <v>185</v>
      </c>
      <c r="E214" t="s">
        <v>187</v>
      </c>
      <c r="F214" s="5">
        <v>1547</v>
      </c>
      <c r="G214" s="6">
        <v>9387.1493999999402</v>
      </c>
      <c r="H214" s="6">
        <v>4185.67129999996</v>
      </c>
    </row>
    <row r="215" spans="3:8" ht="15" customHeight="1" x14ac:dyDescent="0.25">
      <c r="C215" t="s">
        <v>154</v>
      </c>
      <c r="D215" t="s">
        <v>188</v>
      </c>
      <c r="E215" t="s">
        <v>189</v>
      </c>
      <c r="F215" s="5">
        <v>2848</v>
      </c>
      <c r="G215" s="6">
        <v>98472.717299999596</v>
      </c>
      <c r="H215" s="6">
        <v>-19925.193100000299</v>
      </c>
    </row>
    <row r="216" spans="3:8" ht="15" customHeight="1" x14ac:dyDescent="0.25">
      <c r="C216" t="s">
        <v>154</v>
      </c>
      <c r="D216" t="s">
        <v>188</v>
      </c>
      <c r="E216" t="s">
        <v>190</v>
      </c>
      <c r="F216" s="5">
        <v>407</v>
      </c>
      <c r="G216" s="6">
        <v>21973.929999999898</v>
      </c>
      <c r="H216" s="6">
        <v>5054.0038999999797</v>
      </c>
    </row>
    <row r="217" spans="3:8" ht="15" customHeight="1" x14ac:dyDescent="0.25">
      <c r="C217" t="s">
        <v>154</v>
      </c>
      <c r="D217" t="s">
        <v>188</v>
      </c>
      <c r="E217" t="s">
        <v>191</v>
      </c>
      <c r="F217" s="5">
        <v>1955</v>
      </c>
      <c r="G217" s="6">
        <v>71606.073200000101</v>
      </c>
      <c r="H217" s="6">
        <v>-9667.7732999997806</v>
      </c>
    </row>
    <row r="218" spans="3:8" ht="15" customHeight="1" x14ac:dyDescent="0.25">
      <c r="C218" t="s">
        <v>154</v>
      </c>
      <c r="D218" t="s">
        <v>188</v>
      </c>
      <c r="E218" t="s">
        <v>192</v>
      </c>
      <c r="F218" s="5">
        <v>3864</v>
      </c>
      <c r="G218" s="6">
        <v>129145.5705</v>
      </c>
      <c r="H218" s="6">
        <v>-31489.796699999901</v>
      </c>
    </row>
    <row r="219" spans="3:8" ht="15" customHeight="1" x14ac:dyDescent="0.25">
      <c r="C219" t="s">
        <v>154</v>
      </c>
      <c r="D219" t="s">
        <v>193</v>
      </c>
      <c r="E219" t="s">
        <v>194</v>
      </c>
      <c r="F219" s="5">
        <v>3244</v>
      </c>
      <c r="G219" s="6">
        <v>136774.0172</v>
      </c>
      <c r="H219" s="6">
        <v>51858.100000000399</v>
      </c>
    </row>
    <row r="220" spans="3:8" ht="15" customHeight="1" x14ac:dyDescent="0.25">
      <c r="C220" t="s">
        <v>154</v>
      </c>
      <c r="D220" t="s">
        <v>193</v>
      </c>
      <c r="E220" t="s">
        <v>195</v>
      </c>
      <c r="F220" s="5">
        <v>1139</v>
      </c>
      <c r="G220" s="6">
        <v>57685.758000000402</v>
      </c>
      <c r="H220" s="6">
        <v>27870.952300000601</v>
      </c>
    </row>
    <row r="221" spans="3:8" ht="15" customHeight="1" x14ac:dyDescent="0.25">
      <c r="C221" t="s">
        <v>154</v>
      </c>
      <c r="D221" t="s">
        <v>193</v>
      </c>
      <c r="E221" t="s">
        <v>196</v>
      </c>
      <c r="F221" s="5">
        <v>3296</v>
      </c>
      <c r="G221" s="6">
        <v>137164.12770000001</v>
      </c>
      <c r="H221" s="6">
        <v>50887.042900000401</v>
      </c>
    </row>
    <row r="222" spans="3:8" ht="15" customHeight="1" x14ac:dyDescent="0.25">
      <c r="C222" t="s">
        <v>154</v>
      </c>
      <c r="D222" t="s">
        <v>197</v>
      </c>
      <c r="E222" t="s">
        <v>198</v>
      </c>
      <c r="F222" s="5">
        <v>2112</v>
      </c>
      <c r="G222" s="6">
        <v>93554.464699999997</v>
      </c>
      <c r="H222" s="6">
        <v>28223.123899999999</v>
      </c>
    </row>
    <row r="223" spans="3:8" ht="15" customHeight="1" x14ac:dyDescent="0.25">
      <c r="C223" t="s">
        <v>154</v>
      </c>
      <c r="D223" t="s">
        <v>197</v>
      </c>
      <c r="E223" t="s">
        <v>199</v>
      </c>
      <c r="F223" s="5">
        <v>394</v>
      </c>
      <c r="G223" s="6">
        <v>17727.635999999999</v>
      </c>
      <c r="H223" s="6">
        <v>5539.8764000000001</v>
      </c>
    </row>
    <row r="224" spans="3:8" ht="15" customHeight="1" x14ac:dyDescent="0.25">
      <c r="C224" t="s">
        <v>154</v>
      </c>
      <c r="D224" t="s">
        <v>197</v>
      </c>
      <c r="E224" t="s">
        <v>200</v>
      </c>
      <c r="F224" s="5">
        <v>2056</v>
      </c>
      <c r="G224" s="6">
        <v>90550.905299999999</v>
      </c>
      <c r="H224" s="6">
        <v>26951.834900000002</v>
      </c>
    </row>
    <row r="225" spans="3:8" ht="15" customHeight="1" x14ac:dyDescent="0.25">
      <c r="C225" t="s">
        <v>201</v>
      </c>
      <c r="D225" t="s">
        <v>202</v>
      </c>
      <c r="E225" t="s">
        <v>202</v>
      </c>
      <c r="F225" s="5">
        <v>774</v>
      </c>
      <c r="G225" s="6">
        <v>9377.7101999999995</v>
      </c>
      <c r="H225" s="6">
        <v>2422.0817999999999</v>
      </c>
    </row>
    <row r="226" spans="3:8" ht="15" customHeight="1" x14ac:dyDescent="0.25">
      <c r="C226" t="s">
        <v>201</v>
      </c>
      <c r="D226" t="s">
        <v>203</v>
      </c>
      <c r="E226" t="s">
        <v>203</v>
      </c>
      <c r="F226" s="5">
        <v>789</v>
      </c>
      <c r="G226" s="6">
        <v>50299.311000000002</v>
      </c>
      <c r="H226" s="6">
        <v>12990.656999999999</v>
      </c>
    </row>
    <row r="227" spans="3:8" ht="15" customHeight="1" x14ac:dyDescent="0.25">
      <c r="C227" t="s">
        <v>201</v>
      </c>
      <c r="D227" t="s">
        <v>204</v>
      </c>
      <c r="E227" t="s">
        <v>204</v>
      </c>
      <c r="F227" s="5">
        <v>813</v>
      </c>
      <c r="G227" s="6">
        <v>44484.267800000001</v>
      </c>
      <c r="H227" s="6">
        <v>11458.906999999999</v>
      </c>
    </row>
    <row r="228" spans="3:8" ht="15" customHeight="1" x14ac:dyDescent="0.25">
      <c r="C228" t="s">
        <v>201</v>
      </c>
      <c r="D228" t="s">
        <v>205</v>
      </c>
      <c r="E228" t="s">
        <v>205</v>
      </c>
      <c r="F228" s="5">
        <v>543</v>
      </c>
      <c r="G228" s="6">
        <v>39581.442000000003</v>
      </c>
      <c r="H228" s="6">
        <v>10291.153200000001</v>
      </c>
    </row>
    <row r="229" spans="3:8" ht="15" customHeight="1" x14ac:dyDescent="0.25">
      <c r="C229" t="s">
        <v>201</v>
      </c>
      <c r="D229" t="s">
        <v>206</v>
      </c>
      <c r="E229" t="s">
        <v>206</v>
      </c>
      <c r="F229" s="5">
        <v>613</v>
      </c>
      <c r="G229" s="6">
        <v>148622.5822</v>
      </c>
      <c r="H229" s="6">
        <v>38395.619400000003</v>
      </c>
    </row>
    <row r="230" spans="3:8" ht="15" customHeight="1" x14ac:dyDescent="0.25">
      <c r="C230" t="s">
        <v>201</v>
      </c>
      <c r="D230" t="s">
        <v>207</v>
      </c>
      <c r="E230" t="s">
        <v>207</v>
      </c>
      <c r="F230" s="5">
        <v>444</v>
      </c>
      <c r="G230" s="6">
        <v>61034.609600000003</v>
      </c>
      <c r="H230" s="6">
        <v>15793.851199999999</v>
      </c>
    </row>
    <row r="231" spans="3:8" ht="15" customHeight="1" x14ac:dyDescent="0.25">
      <c r="C231" t="s">
        <v>201</v>
      </c>
      <c r="D231" t="s">
        <v>208</v>
      </c>
      <c r="E231" t="s">
        <v>208</v>
      </c>
      <c r="F231" s="5">
        <v>255</v>
      </c>
      <c r="G231" s="6">
        <v>19083.689999999999</v>
      </c>
      <c r="H231" s="6">
        <v>4961.7645000000002</v>
      </c>
    </row>
    <row r="232" spans="3:8" ht="15" customHeight="1" x14ac:dyDescent="0.25">
      <c r="C232" t="s">
        <v>201</v>
      </c>
      <c r="D232" t="s">
        <v>209</v>
      </c>
      <c r="E232" t="s">
        <v>210</v>
      </c>
      <c r="F232" s="5">
        <v>129</v>
      </c>
      <c r="G232" s="6">
        <v>92196.854699999996</v>
      </c>
      <c r="H232" s="6">
        <v>12600.229799999999</v>
      </c>
    </row>
    <row r="233" spans="3:8" ht="15" customHeight="1" x14ac:dyDescent="0.25">
      <c r="C233" t="s">
        <v>201</v>
      </c>
      <c r="D233" t="s">
        <v>209</v>
      </c>
      <c r="E233" t="s">
        <v>210</v>
      </c>
      <c r="F233" s="5">
        <v>266</v>
      </c>
      <c r="G233" s="6">
        <v>195814.70300000001</v>
      </c>
      <c r="H233" s="6">
        <v>21931.2743999999</v>
      </c>
    </row>
    <row r="234" spans="3:8" ht="15" customHeight="1" x14ac:dyDescent="0.25">
      <c r="C234" t="s">
        <v>201</v>
      </c>
      <c r="D234" t="s">
        <v>209</v>
      </c>
      <c r="E234" t="s">
        <v>210</v>
      </c>
      <c r="F234" s="5">
        <v>264</v>
      </c>
      <c r="G234" s="6">
        <v>213776.64000000001</v>
      </c>
      <c r="H234" s="6">
        <v>18669.815999999999</v>
      </c>
    </row>
    <row r="235" spans="3:8" ht="15" customHeight="1" x14ac:dyDescent="0.25">
      <c r="C235" t="s">
        <v>201</v>
      </c>
      <c r="D235" t="s">
        <v>209</v>
      </c>
      <c r="E235" t="s">
        <v>211</v>
      </c>
      <c r="F235" s="5">
        <v>177</v>
      </c>
      <c r="G235" s="6">
        <v>126502.6611</v>
      </c>
      <c r="H235" s="6">
        <v>17288.687399999999</v>
      </c>
    </row>
    <row r="236" spans="3:8" ht="15" customHeight="1" x14ac:dyDescent="0.25">
      <c r="C236" t="s">
        <v>201</v>
      </c>
      <c r="D236" t="s">
        <v>209</v>
      </c>
      <c r="E236" t="s">
        <v>211</v>
      </c>
      <c r="F236" s="5">
        <v>515</v>
      </c>
      <c r="G236" s="6">
        <v>379114.9325</v>
      </c>
      <c r="H236" s="6">
        <v>42460.925999999999</v>
      </c>
    </row>
    <row r="237" spans="3:8" ht="15" customHeight="1" x14ac:dyDescent="0.25">
      <c r="C237" t="s">
        <v>201</v>
      </c>
      <c r="D237" t="s">
        <v>209</v>
      </c>
      <c r="E237" t="s">
        <v>211</v>
      </c>
      <c r="F237" s="5">
        <v>489</v>
      </c>
      <c r="G237" s="6">
        <v>395972.64</v>
      </c>
      <c r="H237" s="6">
        <v>34581.591</v>
      </c>
    </row>
    <row r="238" spans="3:8" ht="15" customHeight="1" x14ac:dyDescent="0.25">
      <c r="C238" t="s">
        <v>201</v>
      </c>
      <c r="D238" t="s">
        <v>209</v>
      </c>
      <c r="E238" t="s">
        <v>212</v>
      </c>
      <c r="F238" s="5">
        <v>17</v>
      </c>
      <c r="G238" s="6">
        <v>13765.92</v>
      </c>
      <c r="H238" s="6">
        <v>1881.3424</v>
      </c>
    </row>
    <row r="239" spans="3:8" ht="15" customHeight="1" x14ac:dyDescent="0.25">
      <c r="C239" t="s">
        <v>201</v>
      </c>
      <c r="D239" t="s">
        <v>209</v>
      </c>
      <c r="E239" t="s">
        <v>213</v>
      </c>
      <c r="F239" s="5">
        <v>131</v>
      </c>
      <c r="G239" s="6">
        <v>106078.56</v>
      </c>
      <c r="H239" s="6">
        <v>14497.403200000001</v>
      </c>
    </row>
    <row r="240" spans="3:8" ht="15" customHeight="1" x14ac:dyDescent="0.25">
      <c r="C240" t="s">
        <v>201</v>
      </c>
      <c r="D240" t="s">
        <v>209</v>
      </c>
      <c r="E240" t="s">
        <v>214</v>
      </c>
      <c r="F240" s="5">
        <v>181</v>
      </c>
      <c r="G240" s="6">
        <v>130789.67690000001</v>
      </c>
      <c r="H240" s="6">
        <v>17874.582600000002</v>
      </c>
    </row>
    <row r="241" spans="3:8" ht="15" customHeight="1" x14ac:dyDescent="0.25">
      <c r="C241" t="s">
        <v>201</v>
      </c>
      <c r="D241" t="s">
        <v>209</v>
      </c>
      <c r="E241" t="s">
        <v>214</v>
      </c>
      <c r="F241" s="5">
        <v>520</v>
      </c>
      <c r="G241" s="6">
        <v>387021.804</v>
      </c>
      <c r="H241" s="6">
        <v>43346.420000000297</v>
      </c>
    </row>
    <row r="242" spans="3:8" ht="15" customHeight="1" x14ac:dyDescent="0.25">
      <c r="C242" t="s">
        <v>201</v>
      </c>
      <c r="D242" t="s">
        <v>209</v>
      </c>
      <c r="E242" t="s">
        <v>214</v>
      </c>
      <c r="F242" s="5">
        <v>505</v>
      </c>
      <c r="G242" s="6">
        <v>412969.1998</v>
      </c>
      <c r="H242" s="6">
        <v>35633.098799999803</v>
      </c>
    </row>
    <row r="243" spans="3:8" ht="15" customHeight="1" x14ac:dyDescent="0.25">
      <c r="C243" t="s">
        <v>201</v>
      </c>
      <c r="D243" t="s">
        <v>209</v>
      </c>
      <c r="E243" t="s">
        <v>215</v>
      </c>
      <c r="F243" s="5">
        <v>24</v>
      </c>
      <c r="G243" s="6">
        <v>17342.277600000001</v>
      </c>
      <c r="H243" s="6">
        <v>2370.1104</v>
      </c>
    </row>
    <row r="244" spans="3:8" ht="15" customHeight="1" x14ac:dyDescent="0.25">
      <c r="C244" t="s">
        <v>201</v>
      </c>
      <c r="D244" t="s">
        <v>209</v>
      </c>
      <c r="E244" t="s">
        <v>215</v>
      </c>
      <c r="F244" s="5">
        <v>160</v>
      </c>
      <c r="G244" s="6">
        <v>119083.632</v>
      </c>
      <c r="H244" s="6">
        <v>13337.360000000101</v>
      </c>
    </row>
    <row r="245" spans="3:8" ht="15" customHeight="1" x14ac:dyDescent="0.25">
      <c r="C245" t="s">
        <v>201</v>
      </c>
      <c r="D245" t="s">
        <v>209</v>
      </c>
      <c r="E245" t="s">
        <v>215</v>
      </c>
      <c r="F245" s="5">
        <v>163</v>
      </c>
      <c r="G245" s="6">
        <v>133448.1</v>
      </c>
      <c r="H245" s="6">
        <v>11654.467399999899</v>
      </c>
    </row>
    <row r="246" spans="3:8" ht="15" customHeight="1" x14ac:dyDescent="0.25">
      <c r="C246" t="s">
        <v>201</v>
      </c>
      <c r="D246" t="s">
        <v>209</v>
      </c>
      <c r="E246" t="s">
        <v>216</v>
      </c>
      <c r="F246" s="5">
        <v>127</v>
      </c>
      <c r="G246" s="6">
        <v>91769.552299999996</v>
      </c>
      <c r="H246" s="6">
        <v>12541.834199999999</v>
      </c>
    </row>
    <row r="247" spans="3:8" ht="15" customHeight="1" x14ac:dyDescent="0.25">
      <c r="C247" t="s">
        <v>201</v>
      </c>
      <c r="D247" t="s">
        <v>209</v>
      </c>
      <c r="E247" t="s">
        <v>216</v>
      </c>
      <c r="F247" s="5">
        <v>263</v>
      </c>
      <c r="G247" s="6">
        <v>195743.72010000001</v>
      </c>
      <c r="H247" s="6">
        <v>21923.285500000002</v>
      </c>
    </row>
    <row r="248" spans="3:8" ht="15" customHeight="1" x14ac:dyDescent="0.25">
      <c r="C248" t="s">
        <v>201</v>
      </c>
      <c r="D248" t="s">
        <v>209</v>
      </c>
      <c r="E248" t="s">
        <v>216</v>
      </c>
      <c r="F248" s="5">
        <v>259</v>
      </c>
      <c r="G248" s="6">
        <v>212043.3</v>
      </c>
      <c r="H248" s="6">
        <v>18518.448199999901</v>
      </c>
    </row>
    <row r="249" spans="3:8" ht="15" customHeight="1" x14ac:dyDescent="0.25">
      <c r="C249" t="s">
        <v>201</v>
      </c>
      <c r="D249" t="s">
        <v>209</v>
      </c>
      <c r="E249" t="s">
        <v>217</v>
      </c>
      <c r="F249" s="5">
        <v>173</v>
      </c>
      <c r="G249" s="6">
        <v>141635.1</v>
      </c>
      <c r="H249" s="6">
        <v>19356.796999999999</v>
      </c>
    </row>
    <row r="250" spans="3:8" ht="15" customHeight="1" x14ac:dyDescent="0.25">
      <c r="C250" t="s">
        <v>201</v>
      </c>
      <c r="D250" t="s">
        <v>218</v>
      </c>
      <c r="E250" t="s">
        <v>218</v>
      </c>
      <c r="F250" s="5">
        <v>222</v>
      </c>
      <c r="G250" s="6">
        <v>39988.637999999999</v>
      </c>
      <c r="H250" s="6">
        <v>10397.037</v>
      </c>
    </row>
    <row r="251" spans="3:8" ht="15" customHeight="1" x14ac:dyDescent="0.25">
      <c r="C251" t="s">
        <v>201</v>
      </c>
      <c r="D251" t="s">
        <v>219</v>
      </c>
      <c r="E251" t="s">
        <v>219</v>
      </c>
      <c r="F251" s="5">
        <v>260</v>
      </c>
      <c r="G251" s="6">
        <v>17056.468000000001</v>
      </c>
      <c r="H251" s="6">
        <v>4434.6899999999996</v>
      </c>
    </row>
    <row r="252" spans="3:8" ht="15" customHeight="1" x14ac:dyDescent="0.25">
      <c r="C252" t="s">
        <v>201</v>
      </c>
      <c r="D252" t="s">
        <v>219</v>
      </c>
      <c r="E252" t="s">
        <v>219</v>
      </c>
      <c r="F252" s="5">
        <v>240</v>
      </c>
      <c r="G252" s="6">
        <v>17318.88</v>
      </c>
      <c r="H252" s="6">
        <v>4502.9040000000005</v>
      </c>
    </row>
    <row r="253" spans="3:8" ht="15" customHeight="1" x14ac:dyDescent="0.25">
      <c r="C253" t="s">
        <v>201</v>
      </c>
      <c r="D253" t="s">
        <v>220</v>
      </c>
      <c r="E253" t="s">
        <v>220</v>
      </c>
      <c r="F253" s="5">
        <v>785</v>
      </c>
      <c r="G253" s="6">
        <v>38018.325799999999</v>
      </c>
      <c r="H253" s="6">
        <v>9790.0398000000096</v>
      </c>
    </row>
    <row r="254" spans="3:8" ht="15" customHeight="1" x14ac:dyDescent="0.25">
      <c r="C254" t="s">
        <v>201</v>
      </c>
      <c r="D254" t="s">
        <v>221</v>
      </c>
      <c r="E254" t="s">
        <v>221</v>
      </c>
      <c r="F254" s="5">
        <v>850</v>
      </c>
      <c r="G254" s="6">
        <v>166013.2837</v>
      </c>
      <c r="H254" s="6">
        <v>42522.308700000001</v>
      </c>
    </row>
    <row r="255" spans="3:8" ht="15" customHeight="1" x14ac:dyDescent="0.25">
      <c r="C255" t="s">
        <v>201</v>
      </c>
      <c r="D255" t="s">
        <v>222</v>
      </c>
      <c r="E255" t="s">
        <v>223</v>
      </c>
      <c r="F255" s="5">
        <v>519</v>
      </c>
      <c r="G255" s="6">
        <v>16392.096000000001</v>
      </c>
      <c r="H255" s="6">
        <v>4261.9242000000004</v>
      </c>
    </row>
    <row r="256" spans="3:8" ht="15" customHeight="1" x14ac:dyDescent="0.25">
      <c r="C256" t="s">
        <v>201</v>
      </c>
      <c r="D256" t="s">
        <v>224</v>
      </c>
      <c r="E256" t="s">
        <v>225</v>
      </c>
      <c r="F256" s="5">
        <v>246</v>
      </c>
      <c r="G256" s="6">
        <v>192081.27720000001</v>
      </c>
      <c r="H256" s="6">
        <v>14406.1044</v>
      </c>
    </row>
    <row r="257" spans="3:8" ht="15" customHeight="1" x14ac:dyDescent="0.25">
      <c r="C257" t="s">
        <v>201</v>
      </c>
      <c r="D257" t="s">
        <v>224</v>
      </c>
      <c r="E257" t="s">
        <v>225</v>
      </c>
      <c r="F257" s="5">
        <v>213</v>
      </c>
      <c r="G257" s="6">
        <v>182945.7</v>
      </c>
      <c r="H257" s="6">
        <v>-2073.3846000001399</v>
      </c>
    </row>
    <row r="258" spans="3:8" ht="15" customHeight="1" x14ac:dyDescent="0.25">
      <c r="C258" t="s">
        <v>201</v>
      </c>
      <c r="D258" t="s">
        <v>224</v>
      </c>
      <c r="E258" t="s">
        <v>226</v>
      </c>
      <c r="F258" s="5">
        <v>48</v>
      </c>
      <c r="G258" s="6">
        <v>37479.2736</v>
      </c>
      <c r="H258" s="6">
        <v>2810.9472000000101</v>
      </c>
    </row>
    <row r="259" spans="3:8" ht="15" customHeight="1" x14ac:dyDescent="0.25">
      <c r="C259" t="s">
        <v>201</v>
      </c>
      <c r="D259" t="s">
        <v>224</v>
      </c>
      <c r="E259" t="s">
        <v>226</v>
      </c>
      <c r="F259" s="5">
        <v>61</v>
      </c>
      <c r="G259" s="6">
        <v>52392.9</v>
      </c>
      <c r="H259" s="6">
        <v>-593.78620000001001</v>
      </c>
    </row>
    <row r="260" spans="3:8" ht="15" customHeight="1" x14ac:dyDescent="0.25">
      <c r="C260" t="s">
        <v>201</v>
      </c>
      <c r="D260" t="s">
        <v>224</v>
      </c>
      <c r="E260" t="s">
        <v>227</v>
      </c>
      <c r="F260" s="5">
        <v>27</v>
      </c>
      <c r="G260" s="6">
        <v>20468.049299999999</v>
      </c>
      <c r="H260" s="6">
        <v>272.90789999999799</v>
      </c>
    </row>
    <row r="261" spans="3:8" ht="15" customHeight="1" x14ac:dyDescent="0.25">
      <c r="C261" t="s">
        <v>201</v>
      </c>
      <c r="D261" t="s">
        <v>224</v>
      </c>
      <c r="E261" t="s">
        <v>227</v>
      </c>
      <c r="F261" s="5">
        <v>250</v>
      </c>
      <c r="G261" s="6">
        <v>195204.55</v>
      </c>
      <c r="H261" s="6">
        <v>14640.3500000001</v>
      </c>
    </row>
    <row r="262" spans="3:8" ht="15" customHeight="1" x14ac:dyDescent="0.25">
      <c r="C262" t="s">
        <v>201</v>
      </c>
      <c r="D262" t="s">
        <v>224</v>
      </c>
      <c r="E262" t="s">
        <v>227</v>
      </c>
      <c r="F262" s="5">
        <v>209</v>
      </c>
      <c r="G262" s="6">
        <v>179510.1</v>
      </c>
      <c r="H262" s="6">
        <v>-2034.4478000000499</v>
      </c>
    </row>
    <row r="263" spans="3:8" ht="15" customHeight="1" x14ac:dyDescent="0.25">
      <c r="C263" t="s">
        <v>201</v>
      </c>
      <c r="D263" t="s">
        <v>224</v>
      </c>
      <c r="E263" t="s">
        <v>228</v>
      </c>
      <c r="F263" s="5">
        <v>48</v>
      </c>
      <c r="G263" s="6">
        <v>37479.2736</v>
      </c>
      <c r="H263" s="6">
        <v>2810.9472000000001</v>
      </c>
    </row>
    <row r="264" spans="3:8" ht="15" customHeight="1" x14ac:dyDescent="0.25">
      <c r="C264" t="s">
        <v>201</v>
      </c>
      <c r="D264" t="s">
        <v>224</v>
      </c>
      <c r="E264" t="s">
        <v>228</v>
      </c>
      <c r="F264" s="5">
        <v>61</v>
      </c>
      <c r="G264" s="6">
        <v>52392.9</v>
      </c>
      <c r="H264" s="6">
        <v>-593.78620000000205</v>
      </c>
    </row>
    <row r="265" spans="3:8" ht="15" customHeight="1" x14ac:dyDescent="0.25">
      <c r="C265" t="s">
        <v>201</v>
      </c>
      <c r="D265" t="s">
        <v>224</v>
      </c>
      <c r="E265" t="s">
        <v>229</v>
      </c>
      <c r="F265" s="5">
        <v>30</v>
      </c>
      <c r="G265" s="6">
        <v>22742.276999999998</v>
      </c>
      <c r="H265" s="6">
        <v>303.23099999999999</v>
      </c>
    </row>
    <row r="266" spans="3:8" ht="15" customHeight="1" x14ac:dyDescent="0.25">
      <c r="C266" t="s">
        <v>201</v>
      </c>
      <c r="D266" t="s">
        <v>224</v>
      </c>
      <c r="E266" t="s">
        <v>229</v>
      </c>
      <c r="F266" s="5">
        <v>247</v>
      </c>
      <c r="G266" s="6">
        <v>192862.09539999999</v>
      </c>
      <c r="H266" s="6">
        <v>14464.665799999901</v>
      </c>
    </row>
    <row r="267" spans="3:8" ht="15" customHeight="1" x14ac:dyDescent="0.25">
      <c r="C267" t="s">
        <v>201</v>
      </c>
      <c r="D267" t="s">
        <v>224</v>
      </c>
      <c r="E267" t="s">
        <v>229</v>
      </c>
      <c r="F267" s="5">
        <v>208</v>
      </c>
      <c r="G267" s="6">
        <v>178651.2</v>
      </c>
      <c r="H267" s="6">
        <v>-2024.7136000000801</v>
      </c>
    </row>
    <row r="268" spans="3:8" ht="15" customHeight="1" x14ac:dyDescent="0.25">
      <c r="C268" t="s">
        <v>201</v>
      </c>
      <c r="D268" t="s">
        <v>230</v>
      </c>
      <c r="E268" t="s">
        <v>230</v>
      </c>
      <c r="F268" s="5">
        <v>567</v>
      </c>
      <c r="G268" s="6">
        <v>112286.412</v>
      </c>
      <c r="H268" s="6">
        <v>29194.489799999999</v>
      </c>
    </row>
    <row r="269" spans="3:8" ht="15" customHeight="1" x14ac:dyDescent="0.25">
      <c r="C269" t="s">
        <v>201</v>
      </c>
      <c r="D269" t="s">
        <v>231</v>
      </c>
      <c r="E269" t="s">
        <v>231</v>
      </c>
      <c r="F269" s="5">
        <v>326</v>
      </c>
      <c r="G269" s="6">
        <v>21386.186799999999</v>
      </c>
      <c r="H269" s="6">
        <v>5560.4189999999999</v>
      </c>
    </row>
    <row r="270" spans="3:8" ht="15" customHeight="1" x14ac:dyDescent="0.25">
      <c r="C270" t="s">
        <v>201</v>
      </c>
      <c r="D270" t="s">
        <v>231</v>
      </c>
      <c r="E270" t="s">
        <v>231</v>
      </c>
      <c r="F270" s="5">
        <v>305</v>
      </c>
      <c r="G270" s="6">
        <v>22009.41</v>
      </c>
      <c r="H270" s="6">
        <v>5722.4404999999997</v>
      </c>
    </row>
    <row r="271" spans="3:8" ht="15" customHeight="1" x14ac:dyDescent="0.25">
      <c r="C271" t="s">
        <v>201</v>
      </c>
      <c r="D271" t="s">
        <v>232</v>
      </c>
      <c r="E271" t="s">
        <v>232</v>
      </c>
      <c r="F271" s="5">
        <v>676</v>
      </c>
      <c r="G271" s="6">
        <v>32849.544000000002</v>
      </c>
      <c r="H271" s="6">
        <v>8540.8543999999802</v>
      </c>
    </row>
    <row r="272" spans="3:8" ht="15" customHeight="1" x14ac:dyDescent="0.25">
      <c r="C272" t="s">
        <v>201</v>
      </c>
      <c r="D272" t="s">
        <v>233</v>
      </c>
      <c r="E272" t="s">
        <v>233</v>
      </c>
      <c r="F272" s="5">
        <v>92</v>
      </c>
      <c r="G272" s="6">
        <v>19709.712</v>
      </c>
      <c r="H272" s="6">
        <v>5124.5288</v>
      </c>
    </row>
    <row r="273" spans="3:8" ht="15" customHeight="1" x14ac:dyDescent="0.25">
      <c r="C273" t="s">
        <v>201</v>
      </c>
      <c r="D273" t="s">
        <v>234</v>
      </c>
      <c r="E273" t="s">
        <v>235</v>
      </c>
      <c r="F273" s="5">
        <v>134</v>
      </c>
      <c r="G273" s="6">
        <v>4232.2560000000003</v>
      </c>
      <c r="H273" s="6">
        <v>1100.3812</v>
      </c>
    </row>
    <row r="274" spans="3:8" ht="15" customHeight="1" x14ac:dyDescent="0.25">
      <c r="C274" t="s">
        <v>201</v>
      </c>
      <c r="D274" t="s">
        <v>236</v>
      </c>
      <c r="E274" t="s">
        <v>237</v>
      </c>
      <c r="F274" s="5">
        <v>114</v>
      </c>
      <c r="G274" s="6">
        <v>68667.444000000003</v>
      </c>
      <c r="H274" s="6">
        <v>68.662200000035199</v>
      </c>
    </row>
    <row r="275" spans="3:8" ht="15" customHeight="1" x14ac:dyDescent="0.25">
      <c r="C275" t="s">
        <v>201</v>
      </c>
      <c r="D275" t="s">
        <v>236</v>
      </c>
      <c r="E275" t="s">
        <v>238</v>
      </c>
      <c r="F275" s="5">
        <v>124</v>
      </c>
      <c r="G275" s="6">
        <v>74690.903999999995</v>
      </c>
      <c r="H275" s="6">
        <v>74.685200000036303</v>
      </c>
    </row>
    <row r="276" spans="3:8" ht="15" customHeight="1" x14ac:dyDescent="0.25">
      <c r="C276" t="s">
        <v>201</v>
      </c>
      <c r="D276" t="s">
        <v>236</v>
      </c>
      <c r="E276" t="s">
        <v>239</v>
      </c>
      <c r="F276" s="5">
        <v>542</v>
      </c>
      <c r="G276" s="6">
        <v>324333.10330000002</v>
      </c>
      <c r="H276" s="6">
        <v>-1811.9820999999099</v>
      </c>
    </row>
    <row r="277" spans="3:8" ht="15" customHeight="1" x14ac:dyDescent="0.25">
      <c r="C277" t="s">
        <v>201</v>
      </c>
      <c r="D277" t="s">
        <v>236</v>
      </c>
      <c r="E277" t="s">
        <v>240</v>
      </c>
      <c r="F277" s="5">
        <v>371</v>
      </c>
      <c r="G277" s="6">
        <v>221720.95250000001</v>
      </c>
      <c r="H277" s="6">
        <v>-1525.9602</v>
      </c>
    </row>
    <row r="278" spans="3:8" ht="15" customHeight="1" x14ac:dyDescent="0.25">
      <c r="C278" t="s">
        <v>201</v>
      </c>
      <c r="D278" t="s">
        <v>236</v>
      </c>
      <c r="E278" t="s">
        <v>241</v>
      </c>
      <c r="F278" s="5">
        <v>87</v>
      </c>
      <c r="G278" s="6">
        <v>52404.101999999999</v>
      </c>
      <c r="H278" s="6">
        <v>52.400100000027997</v>
      </c>
    </row>
    <row r="279" spans="3:8" ht="15" customHeight="1" x14ac:dyDescent="0.25">
      <c r="C279" t="s">
        <v>201</v>
      </c>
      <c r="D279" t="s">
        <v>236</v>
      </c>
      <c r="E279" t="s">
        <v>242</v>
      </c>
      <c r="F279" s="5">
        <v>83</v>
      </c>
      <c r="G279" s="6">
        <v>49994.718000000001</v>
      </c>
      <c r="H279" s="6">
        <v>49.990900000004302</v>
      </c>
    </row>
    <row r="280" spans="3:8" ht="15" customHeight="1" x14ac:dyDescent="0.25">
      <c r="C280" t="s">
        <v>201</v>
      </c>
      <c r="D280" t="s">
        <v>236</v>
      </c>
      <c r="E280" t="s">
        <v>243</v>
      </c>
      <c r="F280" s="5">
        <v>540</v>
      </c>
      <c r="G280" s="6">
        <v>323268.25589999999</v>
      </c>
      <c r="H280" s="6">
        <v>-1673.3421000000101</v>
      </c>
    </row>
    <row r="281" spans="3:8" ht="15" customHeight="1" x14ac:dyDescent="0.25">
      <c r="C281" t="s">
        <v>201</v>
      </c>
      <c r="D281" t="s">
        <v>236</v>
      </c>
      <c r="E281" t="s">
        <v>244</v>
      </c>
      <c r="F281" s="5">
        <v>387</v>
      </c>
      <c r="G281" s="6">
        <v>232378.26019999999</v>
      </c>
      <c r="H281" s="6">
        <v>-496.55169999995297</v>
      </c>
    </row>
    <row r="282" spans="3:8" ht="15" customHeight="1" x14ac:dyDescent="0.25">
      <c r="C282" t="s">
        <v>201</v>
      </c>
      <c r="D282" t="s">
        <v>245</v>
      </c>
      <c r="E282" t="s">
        <v>245</v>
      </c>
      <c r="F282" s="5">
        <v>220</v>
      </c>
      <c r="G282" s="6">
        <v>12087.24</v>
      </c>
      <c r="H282" s="6">
        <v>3142.6779999999999</v>
      </c>
    </row>
    <row r="283" spans="3:8" ht="15" customHeight="1" x14ac:dyDescent="0.25">
      <c r="C283" t="s">
        <v>201</v>
      </c>
      <c r="D283" t="s">
        <v>246</v>
      </c>
      <c r="E283" t="s">
        <v>246</v>
      </c>
      <c r="F283" s="5">
        <v>426</v>
      </c>
      <c r="G283" s="6">
        <v>13454.784</v>
      </c>
      <c r="H283" s="6">
        <v>3498.2267999999999</v>
      </c>
    </row>
    <row r="284" spans="3:8" ht="15" customHeight="1" x14ac:dyDescent="0.25">
      <c r="C284" t="s">
        <v>201</v>
      </c>
      <c r="D284" t="s">
        <v>247</v>
      </c>
      <c r="E284" t="s">
        <v>247</v>
      </c>
      <c r="F284" s="5">
        <v>378</v>
      </c>
      <c r="G284" s="6">
        <v>12244.932000000001</v>
      </c>
      <c r="H284" s="6">
        <v>3183.6671999999999</v>
      </c>
    </row>
    <row r="285" spans="3:8" ht="15" customHeight="1" x14ac:dyDescent="0.25">
      <c r="C285" t="s">
        <v>201</v>
      </c>
      <c r="D285" t="s">
        <v>248</v>
      </c>
      <c r="E285" t="s">
        <v>248</v>
      </c>
      <c r="F285" s="5">
        <v>426</v>
      </c>
      <c r="G285" s="6">
        <v>44855.243999999999</v>
      </c>
      <c r="H285" s="6">
        <v>11662.3464</v>
      </c>
    </row>
    <row r="286" spans="3:8" ht="15" customHeight="1" x14ac:dyDescent="0.25">
      <c r="C286" t="s">
        <v>201</v>
      </c>
      <c r="D286" t="s">
        <v>249</v>
      </c>
      <c r="E286" t="s">
        <v>249</v>
      </c>
      <c r="F286" s="5">
        <v>190</v>
      </c>
      <c r="G286" s="6">
        <v>16897.080000000002</v>
      </c>
      <c r="H286" s="6">
        <v>4393.2370000000001</v>
      </c>
    </row>
    <row r="287" spans="3:8" ht="15" customHeight="1" x14ac:dyDescent="0.25">
      <c r="C287" t="s">
        <v>201</v>
      </c>
      <c r="D287" t="s">
        <v>250</v>
      </c>
      <c r="E287" t="s">
        <v>250</v>
      </c>
      <c r="F287" s="5">
        <v>95</v>
      </c>
      <c r="G287" s="6">
        <v>1949.4</v>
      </c>
      <c r="H287" s="6">
        <v>506.84399999999903</v>
      </c>
    </row>
    <row r="288" spans="3:8" ht="15" customHeight="1" x14ac:dyDescent="0.25">
      <c r="C288" t="s">
        <v>201</v>
      </c>
      <c r="D288" t="s">
        <v>251</v>
      </c>
      <c r="E288" t="s">
        <v>252</v>
      </c>
      <c r="F288" s="5">
        <v>8</v>
      </c>
      <c r="G288" s="6">
        <v>1198.992</v>
      </c>
      <c r="H288" s="6">
        <v>104.712</v>
      </c>
    </row>
    <row r="289" spans="3:8" ht="15" customHeight="1" x14ac:dyDescent="0.25">
      <c r="C289" t="s">
        <v>201</v>
      </c>
      <c r="D289" t="s">
        <v>251</v>
      </c>
      <c r="E289" t="s">
        <v>253</v>
      </c>
      <c r="F289" s="5">
        <v>423</v>
      </c>
      <c r="G289" s="6">
        <v>63396.701999999997</v>
      </c>
      <c r="H289" s="6">
        <v>5536.6469999999999</v>
      </c>
    </row>
    <row r="290" spans="3:8" ht="15" customHeight="1" x14ac:dyDescent="0.25">
      <c r="C290" t="s">
        <v>201</v>
      </c>
      <c r="D290" t="s">
        <v>251</v>
      </c>
      <c r="E290" t="s">
        <v>254</v>
      </c>
      <c r="F290" s="5">
        <v>625</v>
      </c>
      <c r="G290" s="6">
        <v>93584.422999999995</v>
      </c>
      <c r="H290" s="6">
        <v>8093.7980000000098</v>
      </c>
    </row>
    <row r="291" spans="3:8" ht="15" customHeight="1" x14ac:dyDescent="0.25">
      <c r="C291" t="s">
        <v>201</v>
      </c>
      <c r="D291" t="s">
        <v>251</v>
      </c>
      <c r="E291" t="s">
        <v>255</v>
      </c>
      <c r="F291" s="5">
        <v>386</v>
      </c>
      <c r="G291" s="6">
        <v>57851.364000000001</v>
      </c>
      <c r="H291" s="6">
        <v>5052.3540000000003</v>
      </c>
    </row>
    <row r="292" spans="3:8" ht="15" customHeight="1" x14ac:dyDescent="0.25">
      <c r="C292" t="s">
        <v>201</v>
      </c>
      <c r="D292" t="s">
        <v>251</v>
      </c>
      <c r="E292" t="s">
        <v>256</v>
      </c>
      <c r="F292" s="5">
        <v>15</v>
      </c>
      <c r="G292" s="6">
        <v>2248.11</v>
      </c>
      <c r="H292" s="6">
        <v>196.33500000000001</v>
      </c>
    </row>
    <row r="293" spans="3:8" ht="15" customHeight="1" x14ac:dyDescent="0.25">
      <c r="C293" t="s">
        <v>201</v>
      </c>
      <c r="D293" t="s">
        <v>251</v>
      </c>
      <c r="E293" t="s">
        <v>257</v>
      </c>
      <c r="F293" s="5">
        <v>442</v>
      </c>
      <c r="G293" s="6">
        <v>69934.276199999993</v>
      </c>
      <c r="H293" s="6">
        <v>6023.8166000000301</v>
      </c>
    </row>
    <row r="294" spans="3:8" ht="15" customHeight="1" x14ac:dyDescent="0.25">
      <c r="C294" t="s">
        <v>201</v>
      </c>
      <c r="D294" t="s">
        <v>251</v>
      </c>
      <c r="E294" t="s">
        <v>258</v>
      </c>
      <c r="F294" s="5">
        <v>638</v>
      </c>
      <c r="G294" s="6">
        <v>100569.3572</v>
      </c>
      <c r="H294" s="6">
        <v>8318.5128000000404</v>
      </c>
    </row>
    <row r="295" spans="3:8" ht="15" customHeight="1" x14ac:dyDescent="0.25">
      <c r="C295" t="s">
        <v>201</v>
      </c>
      <c r="D295" t="s">
        <v>251</v>
      </c>
      <c r="E295" t="s">
        <v>259</v>
      </c>
      <c r="F295" s="5">
        <v>371</v>
      </c>
      <c r="G295" s="6">
        <v>58777.53</v>
      </c>
      <c r="H295" s="6">
        <v>5133.23020000002</v>
      </c>
    </row>
    <row r="296" spans="3:8" ht="15" customHeight="1" x14ac:dyDescent="0.25">
      <c r="C296" t="s">
        <v>201</v>
      </c>
      <c r="D296" t="s">
        <v>251</v>
      </c>
      <c r="E296" t="s">
        <v>260</v>
      </c>
      <c r="F296" s="5">
        <v>44</v>
      </c>
      <c r="G296" s="6">
        <v>6970.92</v>
      </c>
      <c r="H296" s="6">
        <v>608.79280000000006</v>
      </c>
    </row>
    <row r="297" spans="3:8" ht="15" customHeight="1" x14ac:dyDescent="0.25">
      <c r="C297" t="s">
        <v>201</v>
      </c>
      <c r="D297" t="s">
        <v>251</v>
      </c>
      <c r="E297" t="s">
        <v>261</v>
      </c>
      <c r="F297" s="5">
        <v>425</v>
      </c>
      <c r="G297" s="6">
        <v>67332.75</v>
      </c>
      <c r="H297" s="6">
        <v>5880.3850000000502</v>
      </c>
    </row>
    <row r="298" spans="3:8" ht="15" customHeight="1" x14ac:dyDescent="0.25">
      <c r="C298" t="s">
        <v>201</v>
      </c>
      <c r="D298" t="s">
        <v>262</v>
      </c>
      <c r="E298" t="s">
        <v>262</v>
      </c>
      <c r="F298" s="5">
        <v>617</v>
      </c>
      <c r="G298" s="6">
        <v>22462.845000000001</v>
      </c>
      <c r="H298" s="6">
        <v>5821.8614000000098</v>
      </c>
    </row>
    <row r="299" spans="3:8" ht="15" customHeight="1" x14ac:dyDescent="0.25">
      <c r="C299" t="s">
        <v>201</v>
      </c>
      <c r="D299" t="s">
        <v>263</v>
      </c>
      <c r="E299" t="s">
        <v>263</v>
      </c>
      <c r="F299" s="5">
        <v>420</v>
      </c>
      <c r="G299" s="6">
        <v>10203.69</v>
      </c>
      <c r="H299" s="6">
        <v>2652.9299999999898</v>
      </c>
    </row>
    <row r="300" spans="3:8" ht="15" customHeight="1" x14ac:dyDescent="0.25">
      <c r="C300" t="s">
        <v>201</v>
      </c>
      <c r="D300" t="s">
        <v>263</v>
      </c>
      <c r="E300" t="s">
        <v>263</v>
      </c>
      <c r="F300" s="5">
        <v>445</v>
      </c>
      <c r="G300" s="6">
        <v>11804.5787</v>
      </c>
      <c r="H300" s="6">
        <v>3004.3477000000098</v>
      </c>
    </row>
    <row r="301" spans="3:8" ht="15" customHeight="1" x14ac:dyDescent="0.25">
      <c r="C301" t="s">
        <v>201</v>
      </c>
      <c r="D301" t="s">
        <v>264</v>
      </c>
      <c r="E301" t="s">
        <v>264</v>
      </c>
      <c r="F301" s="5">
        <v>449</v>
      </c>
      <c r="G301" s="6">
        <v>10908.005999999999</v>
      </c>
      <c r="H301" s="6">
        <v>2836.0636</v>
      </c>
    </row>
    <row r="302" spans="3:8" ht="15" customHeight="1" x14ac:dyDescent="0.25">
      <c r="C302" t="s">
        <v>201</v>
      </c>
      <c r="D302" t="s">
        <v>265</v>
      </c>
      <c r="E302" t="s">
        <v>265</v>
      </c>
      <c r="F302" s="5">
        <v>342</v>
      </c>
      <c r="G302" s="6">
        <v>18005.274000000001</v>
      </c>
      <c r="H302" s="6">
        <v>4681.3644000000104</v>
      </c>
    </row>
    <row r="303" spans="3:8" ht="15" customHeight="1" x14ac:dyDescent="0.25">
      <c r="C303" t="s">
        <v>201</v>
      </c>
      <c r="D303" t="s">
        <v>266</v>
      </c>
      <c r="E303" t="s">
        <v>267</v>
      </c>
      <c r="F303" s="5">
        <v>347</v>
      </c>
      <c r="G303" s="6">
        <v>5636.9570999999996</v>
      </c>
      <c r="H303" s="6">
        <v>1458.626</v>
      </c>
    </row>
    <row r="304" spans="3:8" ht="15" customHeight="1" x14ac:dyDescent="0.25">
      <c r="C304" t="s">
        <v>201</v>
      </c>
      <c r="D304" t="s">
        <v>268</v>
      </c>
      <c r="E304" t="s">
        <v>269</v>
      </c>
      <c r="F304" s="5">
        <v>26</v>
      </c>
      <c r="G304" s="6">
        <v>4643.1008000000002</v>
      </c>
      <c r="H304" s="6">
        <v>61.908600000000703</v>
      </c>
    </row>
    <row r="305" spans="3:8" ht="15" customHeight="1" x14ac:dyDescent="0.25">
      <c r="C305" t="s">
        <v>201</v>
      </c>
      <c r="D305" t="s">
        <v>268</v>
      </c>
      <c r="E305" t="s">
        <v>269</v>
      </c>
      <c r="F305" s="5">
        <v>129</v>
      </c>
      <c r="G305" s="6">
        <v>23728.0278</v>
      </c>
      <c r="H305" s="6">
        <v>1779.6066000000001</v>
      </c>
    </row>
    <row r="306" spans="3:8" ht="15" customHeight="1" x14ac:dyDescent="0.25">
      <c r="C306" t="s">
        <v>201</v>
      </c>
      <c r="D306" t="s">
        <v>268</v>
      </c>
      <c r="E306" t="s">
        <v>269</v>
      </c>
      <c r="F306" s="5">
        <v>83</v>
      </c>
      <c r="G306" s="6">
        <v>16793.556</v>
      </c>
      <c r="H306" s="6">
        <v>-190.327299999997</v>
      </c>
    </row>
    <row r="307" spans="3:8" ht="15" customHeight="1" x14ac:dyDescent="0.25">
      <c r="C307" t="s">
        <v>201</v>
      </c>
      <c r="D307" t="s">
        <v>268</v>
      </c>
      <c r="E307" t="s">
        <v>270</v>
      </c>
      <c r="F307" s="5">
        <v>303</v>
      </c>
      <c r="G307" s="6">
        <v>54109.982400000001</v>
      </c>
      <c r="H307" s="6">
        <v>721.47329999998306</v>
      </c>
    </row>
    <row r="308" spans="3:8" ht="15" customHeight="1" x14ac:dyDescent="0.25">
      <c r="C308" t="s">
        <v>201</v>
      </c>
      <c r="D308" t="s">
        <v>268</v>
      </c>
      <c r="E308" t="s">
        <v>270</v>
      </c>
      <c r="F308" s="5">
        <v>687</v>
      </c>
      <c r="G308" s="6">
        <v>126258.9816</v>
      </c>
      <c r="H308" s="6">
        <v>9370.8780000000006</v>
      </c>
    </row>
    <row r="309" spans="3:8" ht="15" customHeight="1" x14ac:dyDescent="0.25">
      <c r="C309" t="s">
        <v>201</v>
      </c>
      <c r="D309" t="s">
        <v>268</v>
      </c>
      <c r="E309" t="s">
        <v>270</v>
      </c>
      <c r="F309" s="5">
        <v>591</v>
      </c>
      <c r="G309" s="6">
        <v>119226.5589</v>
      </c>
      <c r="H309" s="6">
        <v>-1706.87520000001</v>
      </c>
    </row>
    <row r="310" spans="3:8" ht="15" customHeight="1" x14ac:dyDescent="0.25">
      <c r="C310" t="s">
        <v>201</v>
      </c>
      <c r="D310" t="s">
        <v>268</v>
      </c>
      <c r="E310" t="s">
        <v>271</v>
      </c>
      <c r="F310" s="5">
        <v>191</v>
      </c>
      <c r="G310" s="6">
        <v>34108.932800000002</v>
      </c>
      <c r="H310" s="6">
        <v>454.79009999999101</v>
      </c>
    </row>
    <row r="311" spans="3:8" ht="15" customHeight="1" x14ac:dyDescent="0.25">
      <c r="C311" t="s">
        <v>201</v>
      </c>
      <c r="D311" t="s">
        <v>268</v>
      </c>
      <c r="E311" t="s">
        <v>271</v>
      </c>
      <c r="F311" s="5">
        <v>436</v>
      </c>
      <c r="G311" s="6">
        <v>80197.055200000003</v>
      </c>
      <c r="H311" s="6">
        <v>6014.7943999999998</v>
      </c>
    </row>
    <row r="312" spans="3:8" ht="15" customHeight="1" x14ac:dyDescent="0.25">
      <c r="C312" t="s">
        <v>201</v>
      </c>
      <c r="D312" t="s">
        <v>268</v>
      </c>
      <c r="E312" t="s">
        <v>271</v>
      </c>
      <c r="F312" s="5">
        <v>313</v>
      </c>
      <c r="G312" s="6">
        <v>63329.915999999997</v>
      </c>
      <c r="H312" s="6">
        <v>-717.74030000000505</v>
      </c>
    </row>
    <row r="313" spans="3:8" ht="15" customHeight="1" x14ac:dyDescent="0.25">
      <c r="C313" t="s">
        <v>201</v>
      </c>
      <c r="D313" t="s">
        <v>268</v>
      </c>
      <c r="E313" t="s">
        <v>272</v>
      </c>
      <c r="F313" s="5">
        <v>1</v>
      </c>
      <c r="G313" s="6">
        <v>178.58080000000001</v>
      </c>
      <c r="H313" s="6">
        <v>2.3811</v>
      </c>
    </row>
    <row r="314" spans="3:8" ht="15" customHeight="1" x14ac:dyDescent="0.25">
      <c r="C314" t="s">
        <v>201</v>
      </c>
      <c r="D314" t="s">
        <v>268</v>
      </c>
      <c r="E314" t="s">
        <v>272</v>
      </c>
      <c r="F314" s="5">
        <v>67</v>
      </c>
      <c r="G314" s="6">
        <v>12323.859399999999</v>
      </c>
      <c r="H314" s="6">
        <v>924.29180000000304</v>
      </c>
    </row>
    <row r="315" spans="3:8" ht="15" customHeight="1" x14ac:dyDescent="0.25">
      <c r="C315" t="s">
        <v>201</v>
      </c>
      <c r="D315" t="s">
        <v>268</v>
      </c>
      <c r="E315" t="s">
        <v>272</v>
      </c>
      <c r="F315" s="5">
        <v>61</v>
      </c>
      <c r="G315" s="6">
        <v>12342.252</v>
      </c>
      <c r="H315" s="6">
        <v>-139.87910000000201</v>
      </c>
    </row>
    <row r="316" spans="3:8" ht="15" customHeight="1" x14ac:dyDescent="0.25">
      <c r="C316" t="s">
        <v>201</v>
      </c>
      <c r="D316" t="s">
        <v>268</v>
      </c>
      <c r="E316" t="s">
        <v>273</v>
      </c>
      <c r="F316" s="5">
        <v>303</v>
      </c>
      <c r="G316" s="6">
        <v>55733.274599999997</v>
      </c>
      <c r="H316" s="6">
        <v>743.10749999999803</v>
      </c>
    </row>
    <row r="317" spans="3:8" ht="15" customHeight="1" x14ac:dyDescent="0.25">
      <c r="C317" t="s">
        <v>201</v>
      </c>
      <c r="D317" t="s">
        <v>268</v>
      </c>
      <c r="E317" t="s">
        <v>273</v>
      </c>
      <c r="F317" s="5">
        <v>688</v>
      </c>
      <c r="G317" s="6">
        <v>138959.32449999999</v>
      </c>
      <c r="H317" s="6">
        <v>10195.2397</v>
      </c>
    </row>
    <row r="318" spans="3:8" ht="15" customHeight="1" x14ac:dyDescent="0.25">
      <c r="C318" t="s">
        <v>201</v>
      </c>
      <c r="D318" t="s">
        <v>268</v>
      </c>
      <c r="E318" t="s">
        <v>274</v>
      </c>
      <c r="F318" s="5">
        <v>203</v>
      </c>
      <c r="G318" s="6">
        <v>37339.454599999997</v>
      </c>
      <c r="H318" s="6">
        <v>497.85749999999803</v>
      </c>
    </row>
    <row r="319" spans="3:8" ht="15" customHeight="1" x14ac:dyDescent="0.25">
      <c r="C319" t="s">
        <v>201</v>
      </c>
      <c r="D319" t="s">
        <v>268</v>
      </c>
      <c r="E319" t="s">
        <v>274</v>
      </c>
      <c r="F319" s="5">
        <v>466</v>
      </c>
      <c r="G319" s="6">
        <v>94286.712</v>
      </c>
      <c r="H319" s="6">
        <v>7071.5034000000196</v>
      </c>
    </row>
    <row r="320" spans="3:8" ht="15" customHeight="1" x14ac:dyDescent="0.25">
      <c r="C320" t="s">
        <v>201</v>
      </c>
      <c r="D320" t="s">
        <v>268</v>
      </c>
      <c r="E320" t="s">
        <v>275</v>
      </c>
      <c r="F320" s="5">
        <v>7</v>
      </c>
      <c r="G320" s="6">
        <v>1287.5673999999999</v>
      </c>
      <c r="H320" s="6">
        <v>17.167499999999801</v>
      </c>
    </row>
    <row r="321" spans="3:8" ht="15" customHeight="1" x14ac:dyDescent="0.25">
      <c r="C321" t="s">
        <v>201</v>
      </c>
      <c r="D321" t="s">
        <v>268</v>
      </c>
      <c r="E321" t="s">
        <v>275</v>
      </c>
      <c r="F321" s="5">
        <v>93</v>
      </c>
      <c r="G321" s="6">
        <v>18816.876</v>
      </c>
      <c r="H321" s="6">
        <v>1411.2656999999999</v>
      </c>
    </row>
    <row r="322" spans="3:8" ht="15" customHeight="1" x14ac:dyDescent="0.25">
      <c r="C322" t="s">
        <v>201</v>
      </c>
      <c r="D322" t="s">
        <v>268</v>
      </c>
      <c r="E322" t="s">
        <v>276</v>
      </c>
      <c r="F322" s="5">
        <v>309</v>
      </c>
      <c r="G322" s="6">
        <v>56836.9038</v>
      </c>
      <c r="H322" s="6">
        <v>757.82249999999499</v>
      </c>
    </row>
    <row r="323" spans="3:8" ht="15" customHeight="1" x14ac:dyDescent="0.25">
      <c r="C323" t="s">
        <v>201</v>
      </c>
      <c r="D323" t="s">
        <v>268</v>
      </c>
      <c r="E323" t="s">
        <v>276</v>
      </c>
      <c r="F323" s="5">
        <v>685</v>
      </c>
      <c r="G323" s="6">
        <v>138597.42000000001</v>
      </c>
      <c r="H323" s="6">
        <v>10394.806500000001</v>
      </c>
    </row>
    <row r="324" spans="3:8" ht="15" customHeight="1" x14ac:dyDescent="0.25">
      <c r="C324" t="s">
        <v>201</v>
      </c>
      <c r="D324" t="s">
        <v>268</v>
      </c>
      <c r="E324" t="s">
        <v>277</v>
      </c>
      <c r="F324" s="5">
        <v>206</v>
      </c>
      <c r="G324" s="6">
        <v>37891.269200000002</v>
      </c>
      <c r="H324" s="6">
        <v>505.215000000011</v>
      </c>
    </row>
    <row r="325" spans="3:8" ht="15" customHeight="1" x14ac:dyDescent="0.25">
      <c r="C325" t="s">
        <v>201</v>
      </c>
      <c r="D325" t="s">
        <v>268</v>
      </c>
      <c r="E325" t="s">
        <v>277</v>
      </c>
      <c r="F325" s="5">
        <v>489</v>
      </c>
      <c r="G325" s="6">
        <v>98823.130300000004</v>
      </c>
      <c r="H325" s="6">
        <v>7303.3084000000099</v>
      </c>
    </row>
    <row r="326" spans="3:8" ht="15" customHeight="1" x14ac:dyDescent="0.25">
      <c r="C326" t="s">
        <v>201</v>
      </c>
      <c r="D326" t="s">
        <v>278</v>
      </c>
      <c r="E326" t="s">
        <v>278</v>
      </c>
      <c r="F326" s="5">
        <v>111</v>
      </c>
      <c r="G326" s="6">
        <v>2696.6895</v>
      </c>
      <c r="H326" s="6">
        <v>701.13149999999996</v>
      </c>
    </row>
    <row r="327" spans="3:8" ht="15" customHeight="1" x14ac:dyDescent="0.25">
      <c r="C327" t="s">
        <v>201</v>
      </c>
      <c r="D327" t="s">
        <v>278</v>
      </c>
      <c r="E327" t="s">
        <v>278</v>
      </c>
      <c r="F327" s="5">
        <v>102</v>
      </c>
      <c r="G327" s="6">
        <v>2725.848</v>
      </c>
      <c r="H327" s="6">
        <v>708.71640000000002</v>
      </c>
    </row>
    <row r="328" spans="3:8" ht="15" customHeight="1" x14ac:dyDescent="0.25">
      <c r="C328" t="s">
        <v>201</v>
      </c>
      <c r="D328" t="s">
        <v>279</v>
      </c>
      <c r="E328" t="s">
        <v>279</v>
      </c>
      <c r="F328" s="5">
        <v>868</v>
      </c>
      <c r="G328" s="6">
        <v>21087.191999999999</v>
      </c>
      <c r="H328" s="6">
        <v>5482.6351999999997</v>
      </c>
    </row>
    <row r="329" spans="3:8" ht="15" customHeight="1" x14ac:dyDescent="0.25">
      <c r="C329" t="s">
        <v>201</v>
      </c>
      <c r="D329" t="s">
        <v>280</v>
      </c>
      <c r="E329" t="s">
        <v>280</v>
      </c>
      <c r="F329" s="5">
        <v>866</v>
      </c>
      <c r="G329" s="6">
        <v>58488.773999999998</v>
      </c>
      <c r="H329" s="6">
        <v>15207.0466</v>
      </c>
    </row>
    <row r="330" spans="3:8" ht="15" customHeight="1" x14ac:dyDescent="0.25">
      <c r="C330" t="s">
        <v>201</v>
      </c>
      <c r="D330" t="s">
        <v>281</v>
      </c>
      <c r="E330" t="s">
        <v>282</v>
      </c>
      <c r="F330" s="5">
        <v>10</v>
      </c>
      <c r="G330" s="6">
        <v>162.72</v>
      </c>
      <c r="H330" s="6">
        <v>42.307000000000002</v>
      </c>
    </row>
    <row r="331" spans="3:8" ht="15" customHeight="1" x14ac:dyDescent="0.25">
      <c r="C331" t="s">
        <v>201</v>
      </c>
      <c r="D331" t="s">
        <v>283</v>
      </c>
      <c r="E331" t="s">
        <v>284</v>
      </c>
      <c r="F331" s="5">
        <v>25</v>
      </c>
      <c r="G331" s="6">
        <v>5001.3</v>
      </c>
      <c r="H331" s="6">
        <v>5.0025000000005102</v>
      </c>
    </row>
    <row r="332" spans="3:8" ht="15" customHeight="1" x14ac:dyDescent="0.25">
      <c r="C332" t="s">
        <v>201</v>
      </c>
      <c r="D332" t="s">
        <v>283</v>
      </c>
      <c r="E332" t="s">
        <v>285</v>
      </c>
      <c r="F332" s="5">
        <v>316</v>
      </c>
      <c r="G332" s="6">
        <v>63216.432000000001</v>
      </c>
      <c r="H332" s="6">
        <v>63.231599999984603</v>
      </c>
    </row>
    <row r="333" spans="3:8" ht="15" customHeight="1" x14ac:dyDescent="0.25">
      <c r="C333" t="s">
        <v>201</v>
      </c>
      <c r="D333" t="s">
        <v>283</v>
      </c>
      <c r="E333" t="s">
        <v>286</v>
      </c>
      <c r="F333" s="5">
        <v>211</v>
      </c>
      <c r="G333" s="6">
        <v>42210.972000000002</v>
      </c>
      <c r="H333" s="6">
        <v>42.221099999980702</v>
      </c>
    </row>
    <row r="334" spans="3:8" ht="15" customHeight="1" x14ac:dyDescent="0.25">
      <c r="C334" t="s">
        <v>201</v>
      </c>
      <c r="D334" t="s">
        <v>283</v>
      </c>
      <c r="E334" t="s">
        <v>287</v>
      </c>
      <c r="F334" s="5">
        <v>4</v>
      </c>
      <c r="G334" s="6">
        <v>800.20799999999997</v>
      </c>
      <c r="H334" s="6">
        <v>0.80039999999996803</v>
      </c>
    </row>
    <row r="335" spans="3:8" ht="15" customHeight="1" x14ac:dyDescent="0.25">
      <c r="C335" t="s">
        <v>201</v>
      </c>
      <c r="D335" t="s">
        <v>283</v>
      </c>
      <c r="E335" t="s">
        <v>288</v>
      </c>
      <c r="F335" s="5">
        <v>15</v>
      </c>
      <c r="G335" s="6">
        <v>3000.78</v>
      </c>
      <c r="H335" s="6">
        <v>3.00149999999985</v>
      </c>
    </row>
    <row r="336" spans="3:8" ht="15" customHeight="1" x14ac:dyDescent="0.25">
      <c r="C336" t="s">
        <v>201</v>
      </c>
      <c r="D336" t="s">
        <v>283</v>
      </c>
      <c r="E336" t="s">
        <v>289</v>
      </c>
      <c r="F336" s="5">
        <v>294</v>
      </c>
      <c r="G336" s="6">
        <v>58699.391199999998</v>
      </c>
      <c r="H336" s="6">
        <v>-57.067400000043598</v>
      </c>
    </row>
    <row r="337" spans="3:8" ht="15" customHeight="1" x14ac:dyDescent="0.25">
      <c r="C337" t="s">
        <v>201</v>
      </c>
      <c r="D337" t="s">
        <v>283</v>
      </c>
      <c r="E337" t="s">
        <v>290</v>
      </c>
      <c r="F337" s="5">
        <v>228</v>
      </c>
      <c r="G337" s="6">
        <v>45611.856</v>
      </c>
      <c r="H337" s="6">
        <v>45.622799999968301</v>
      </c>
    </row>
    <row r="338" spans="3:8" ht="15" customHeight="1" x14ac:dyDescent="0.25">
      <c r="C338" t="s">
        <v>201</v>
      </c>
      <c r="D338" t="s">
        <v>283</v>
      </c>
      <c r="E338" t="s">
        <v>291</v>
      </c>
      <c r="F338" s="5">
        <v>36</v>
      </c>
      <c r="G338" s="6">
        <v>7201.8720000000003</v>
      </c>
      <c r="H338" s="6">
        <v>7.2035999999998204</v>
      </c>
    </row>
    <row r="339" spans="3:8" ht="15" customHeight="1" x14ac:dyDescent="0.25">
      <c r="C339" t="s">
        <v>201</v>
      </c>
      <c r="D339" t="s">
        <v>283</v>
      </c>
      <c r="E339" t="s">
        <v>292</v>
      </c>
      <c r="F339" s="5">
        <v>348</v>
      </c>
      <c r="G339" s="6">
        <v>69127.1351</v>
      </c>
      <c r="H339" s="6">
        <v>-421.32610000002001</v>
      </c>
    </row>
    <row r="340" spans="3:8" ht="15" customHeight="1" x14ac:dyDescent="0.25">
      <c r="C340" t="s">
        <v>201</v>
      </c>
      <c r="D340" t="s">
        <v>293</v>
      </c>
      <c r="E340" t="s">
        <v>293</v>
      </c>
      <c r="F340" s="5">
        <v>56</v>
      </c>
      <c r="G340" s="6">
        <v>1548.624</v>
      </c>
      <c r="H340" s="6">
        <v>402.64</v>
      </c>
    </row>
    <row r="341" spans="3:8" ht="15" customHeight="1" x14ac:dyDescent="0.25">
      <c r="C341" t="s">
        <v>201</v>
      </c>
      <c r="D341" t="s">
        <v>294</v>
      </c>
      <c r="E341" t="s">
        <v>294</v>
      </c>
      <c r="F341" s="5">
        <v>91</v>
      </c>
      <c r="G341" s="6">
        <v>1480.752</v>
      </c>
      <c r="H341" s="6">
        <v>384.99369999999999</v>
      </c>
    </row>
    <row r="342" spans="3:8" ht="15" customHeight="1" x14ac:dyDescent="0.25">
      <c r="C342" t="s">
        <v>201</v>
      </c>
      <c r="D342" t="s">
        <v>295</v>
      </c>
      <c r="E342" t="s">
        <v>295</v>
      </c>
      <c r="F342" s="5">
        <v>68</v>
      </c>
      <c r="G342" s="6">
        <v>10464.791999999999</v>
      </c>
      <c r="H342" s="6">
        <v>2720.8431999999998</v>
      </c>
    </row>
    <row r="343" spans="3:8" ht="15" customHeight="1" x14ac:dyDescent="0.25">
      <c r="C343" t="s">
        <v>201</v>
      </c>
      <c r="D343" t="s">
        <v>296</v>
      </c>
      <c r="E343" t="s">
        <v>296</v>
      </c>
      <c r="F343" s="5">
        <v>659</v>
      </c>
      <c r="G343" s="6">
        <v>39909.108399999997</v>
      </c>
      <c r="H343" s="6">
        <v>9979.4372000000003</v>
      </c>
    </row>
    <row r="344" spans="3:8" ht="15" customHeight="1" x14ac:dyDescent="0.25">
      <c r="C344" t="s">
        <v>201</v>
      </c>
      <c r="D344" t="s">
        <v>297</v>
      </c>
      <c r="E344" t="s">
        <v>298</v>
      </c>
      <c r="F344" s="5">
        <v>68</v>
      </c>
      <c r="G344" s="6">
        <v>14229.407999999999</v>
      </c>
      <c r="H344" s="6">
        <v>1593.6956</v>
      </c>
    </row>
    <row r="345" spans="3:8" ht="15" customHeight="1" x14ac:dyDescent="0.25">
      <c r="C345" t="s">
        <v>201</v>
      </c>
      <c r="D345" t="s">
        <v>297</v>
      </c>
      <c r="E345" t="s">
        <v>299</v>
      </c>
      <c r="F345" s="5">
        <v>619</v>
      </c>
      <c r="G345" s="6">
        <v>129529.46400000001</v>
      </c>
      <c r="H345" s="6">
        <v>14507.317300000001</v>
      </c>
    </row>
    <row r="346" spans="3:8" ht="15" customHeight="1" x14ac:dyDescent="0.25">
      <c r="C346" t="s">
        <v>201</v>
      </c>
      <c r="D346" t="s">
        <v>297</v>
      </c>
      <c r="E346" t="s">
        <v>300</v>
      </c>
      <c r="F346" s="5">
        <v>958</v>
      </c>
      <c r="G346" s="6">
        <v>200026.4154</v>
      </c>
      <c r="H346" s="6">
        <v>22011.526000000002</v>
      </c>
    </row>
    <row r="347" spans="3:8" ht="15" customHeight="1" x14ac:dyDescent="0.25">
      <c r="C347" t="s">
        <v>201</v>
      </c>
      <c r="D347" t="s">
        <v>301</v>
      </c>
      <c r="E347" t="s">
        <v>302</v>
      </c>
      <c r="F347" s="5">
        <v>514</v>
      </c>
      <c r="G347" s="6">
        <v>107557.584</v>
      </c>
      <c r="H347" s="6">
        <v>12046.4638</v>
      </c>
    </row>
    <row r="348" spans="3:8" ht="15" customHeight="1" x14ac:dyDescent="0.25">
      <c r="C348" t="s">
        <v>201</v>
      </c>
      <c r="D348" t="s">
        <v>301</v>
      </c>
      <c r="E348" t="s">
        <v>303</v>
      </c>
      <c r="F348" s="5">
        <v>7</v>
      </c>
      <c r="G348" s="6">
        <v>1529.1780000000001</v>
      </c>
      <c r="H348" s="6">
        <v>133.54810000000001</v>
      </c>
    </row>
    <row r="349" spans="3:8" ht="15" customHeight="1" x14ac:dyDescent="0.25">
      <c r="C349" t="s">
        <v>201</v>
      </c>
      <c r="D349" t="s">
        <v>301</v>
      </c>
      <c r="E349" t="s">
        <v>304</v>
      </c>
      <c r="F349" s="5">
        <v>899</v>
      </c>
      <c r="G349" s="6">
        <v>195826.3891</v>
      </c>
      <c r="H349" s="6">
        <v>16587.6348</v>
      </c>
    </row>
    <row r="350" spans="3:8" ht="15" customHeight="1" x14ac:dyDescent="0.25">
      <c r="C350" t="s">
        <v>201</v>
      </c>
      <c r="D350" t="s">
        <v>301</v>
      </c>
      <c r="E350" t="s">
        <v>305</v>
      </c>
      <c r="F350" s="5">
        <v>627</v>
      </c>
      <c r="G350" s="6">
        <v>136970.658</v>
      </c>
      <c r="H350" s="6">
        <v>11962.0941</v>
      </c>
    </row>
    <row r="351" spans="3:8" ht="15" customHeight="1" x14ac:dyDescent="0.25">
      <c r="C351" t="s">
        <v>201</v>
      </c>
      <c r="D351" t="s">
        <v>301</v>
      </c>
      <c r="E351" t="s">
        <v>306</v>
      </c>
      <c r="F351" s="5">
        <v>188</v>
      </c>
      <c r="G351" s="6">
        <v>41069.351999999999</v>
      </c>
      <c r="H351" s="6">
        <v>3586.7204000000002</v>
      </c>
    </row>
    <row r="352" spans="3:8" ht="15" customHeight="1" x14ac:dyDescent="0.25">
      <c r="C352" t="s">
        <v>201</v>
      </c>
      <c r="D352" t="s">
        <v>307</v>
      </c>
      <c r="E352" t="s">
        <v>307</v>
      </c>
      <c r="F352" s="5">
        <v>266</v>
      </c>
      <c r="G352" s="6">
        <v>33360.39</v>
      </c>
      <c r="H352" s="6">
        <v>8673.7014000000108</v>
      </c>
    </row>
    <row r="353" spans="3:8" ht="15" customHeight="1" x14ac:dyDescent="0.25">
      <c r="C353" t="s">
        <v>201</v>
      </c>
      <c r="D353" t="s">
        <v>308</v>
      </c>
      <c r="E353" t="s">
        <v>308</v>
      </c>
      <c r="F353" s="5">
        <v>764</v>
      </c>
      <c r="G353" s="6">
        <v>25761.027399999999</v>
      </c>
      <c r="H353" s="6">
        <v>6666.2226000000101</v>
      </c>
    </row>
    <row r="354" spans="3:8" ht="15" customHeight="1" x14ac:dyDescent="0.25">
      <c r="C354" t="s">
        <v>201</v>
      </c>
      <c r="D354" t="s">
        <v>308</v>
      </c>
      <c r="E354" t="s">
        <v>308</v>
      </c>
      <c r="F354" s="5">
        <v>701</v>
      </c>
      <c r="G354" s="6">
        <v>25992.678500000002</v>
      </c>
      <c r="H354" s="6">
        <v>6720.4360000000197</v>
      </c>
    </row>
    <row r="355" spans="3:8" ht="15" customHeight="1" x14ac:dyDescent="0.25">
      <c r="C355" t="s">
        <v>201</v>
      </c>
      <c r="D355" t="s">
        <v>309</v>
      </c>
      <c r="E355" t="s">
        <v>309</v>
      </c>
      <c r="F355" s="5">
        <v>345</v>
      </c>
      <c r="G355" s="6">
        <v>12852.63</v>
      </c>
      <c r="H355" s="6">
        <v>3341.67</v>
      </c>
    </row>
    <row r="356" spans="3:8" ht="15" customHeight="1" x14ac:dyDescent="0.25">
      <c r="C356" t="s">
        <v>201</v>
      </c>
      <c r="D356" t="s">
        <v>310</v>
      </c>
      <c r="E356" t="s">
        <v>310</v>
      </c>
      <c r="F356" s="5">
        <v>847</v>
      </c>
      <c r="G356" s="6">
        <v>119193.5227</v>
      </c>
      <c r="H356" s="6">
        <v>30432.073</v>
      </c>
    </row>
    <row r="357" spans="3:8" ht="15" customHeight="1" x14ac:dyDescent="0.25">
      <c r="C357" t="s">
        <v>201</v>
      </c>
      <c r="D357" t="s">
        <v>311</v>
      </c>
      <c r="E357" t="s">
        <v>312</v>
      </c>
      <c r="F357" s="5">
        <v>534</v>
      </c>
      <c r="G357" s="6">
        <v>12497.167100000001</v>
      </c>
      <c r="H357" s="6">
        <v>3217.2082999999998</v>
      </c>
    </row>
    <row r="358" spans="3:8" ht="15" customHeight="1" x14ac:dyDescent="0.25">
      <c r="C358" t="s">
        <v>201</v>
      </c>
      <c r="D358" t="s">
        <v>313</v>
      </c>
      <c r="E358" t="s">
        <v>314</v>
      </c>
      <c r="F358" s="5">
        <v>250</v>
      </c>
      <c r="G358" s="6">
        <v>89224.5</v>
      </c>
      <c r="H358" s="6">
        <v>1189.6499999999901</v>
      </c>
    </row>
    <row r="359" spans="3:8" ht="15" customHeight="1" x14ac:dyDescent="0.25">
      <c r="C359" t="s">
        <v>201</v>
      </c>
      <c r="D359" t="s">
        <v>313</v>
      </c>
      <c r="E359" t="s">
        <v>315</v>
      </c>
      <c r="F359" s="5">
        <v>90</v>
      </c>
      <c r="G359" s="6">
        <v>32120.82</v>
      </c>
      <c r="H359" s="6">
        <v>428.27399999999801</v>
      </c>
    </row>
    <row r="360" spans="3:8" ht="15" customHeight="1" x14ac:dyDescent="0.25">
      <c r="C360" t="s">
        <v>201</v>
      </c>
      <c r="D360" t="s">
        <v>316</v>
      </c>
      <c r="E360" t="s">
        <v>317</v>
      </c>
      <c r="F360" s="5">
        <v>496</v>
      </c>
      <c r="G360" s="6">
        <v>160928.5392</v>
      </c>
      <c r="H360" s="6">
        <v>12069.6144</v>
      </c>
    </row>
    <row r="361" spans="3:8" ht="15" customHeight="1" x14ac:dyDescent="0.25">
      <c r="C361" t="s">
        <v>201</v>
      </c>
      <c r="D361" t="s">
        <v>316</v>
      </c>
      <c r="E361" t="s">
        <v>317</v>
      </c>
      <c r="F361" s="5">
        <v>399</v>
      </c>
      <c r="G361" s="6">
        <v>142402.302</v>
      </c>
      <c r="H361" s="6">
        <v>-1613.8751999999499</v>
      </c>
    </row>
    <row r="362" spans="3:8" ht="15" customHeight="1" x14ac:dyDescent="0.25">
      <c r="C362" t="s">
        <v>201</v>
      </c>
      <c r="D362" t="s">
        <v>316</v>
      </c>
      <c r="E362" t="s">
        <v>318</v>
      </c>
      <c r="F362" s="5">
        <v>132</v>
      </c>
      <c r="G362" s="6">
        <v>42827.756399999998</v>
      </c>
      <c r="H362" s="6">
        <v>3212.0747999999899</v>
      </c>
    </row>
    <row r="363" spans="3:8" ht="15" customHeight="1" x14ac:dyDescent="0.25">
      <c r="C363" t="s">
        <v>201</v>
      </c>
      <c r="D363" t="s">
        <v>316</v>
      </c>
      <c r="E363" t="s">
        <v>318</v>
      </c>
      <c r="F363" s="5">
        <v>71</v>
      </c>
      <c r="G363" s="6">
        <v>25339.758000000002</v>
      </c>
      <c r="H363" s="6">
        <v>-287.18080000000901</v>
      </c>
    </row>
    <row r="364" spans="3:8" ht="15" customHeight="1" x14ac:dyDescent="0.25">
      <c r="C364" t="s">
        <v>201</v>
      </c>
      <c r="D364" t="s">
        <v>316</v>
      </c>
      <c r="E364" t="s">
        <v>319</v>
      </c>
      <c r="F364" s="5">
        <v>787</v>
      </c>
      <c r="G364" s="6">
        <v>255122.13279999999</v>
      </c>
      <c r="H364" s="6">
        <v>18928.637200000099</v>
      </c>
    </row>
    <row r="365" spans="3:8" ht="15" customHeight="1" x14ac:dyDescent="0.25">
      <c r="C365" t="s">
        <v>201</v>
      </c>
      <c r="D365" t="s">
        <v>316</v>
      </c>
      <c r="E365" t="s">
        <v>319</v>
      </c>
      <c r="F365" s="5">
        <v>648</v>
      </c>
      <c r="G365" s="6">
        <v>230578.41409999999</v>
      </c>
      <c r="H365" s="6">
        <v>-3312.5202999999701</v>
      </c>
    </row>
    <row r="366" spans="3:8" ht="15" customHeight="1" x14ac:dyDescent="0.25">
      <c r="C366" t="s">
        <v>201</v>
      </c>
      <c r="D366" t="s">
        <v>316</v>
      </c>
      <c r="E366" t="s">
        <v>320</v>
      </c>
      <c r="F366" s="5">
        <v>493</v>
      </c>
      <c r="G366" s="6">
        <v>159955.18109999999</v>
      </c>
      <c r="H366" s="6">
        <v>11996.6127000001</v>
      </c>
    </row>
    <row r="367" spans="3:8" ht="15" customHeight="1" x14ac:dyDescent="0.25">
      <c r="C367" t="s">
        <v>201</v>
      </c>
      <c r="D367" t="s">
        <v>316</v>
      </c>
      <c r="E367" t="s">
        <v>320</v>
      </c>
      <c r="F367" s="5">
        <v>396</v>
      </c>
      <c r="G367" s="6">
        <v>141331.60800000001</v>
      </c>
      <c r="H367" s="6">
        <v>-1601.7408</v>
      </c>
    </row>
    <row r="368" spans="3:8" ht="15" customHeight="1" x14ac:dyDescent="0.25">
      <c r="C368" t="s">
        <v>201</v>
      </c>
      <c r="D368" t="s">
        <v>321</v>
      </c>
      <c r="E368" t="s">
        <v>321</v>
      </c>
      <c r="F368" s="5">
        <v>530</v>
      </c>
      <c r="G368" s="6">
        <v>78986.429999999993</v>
      </c>
      <c r="H368" s="6">
        <v>20536.492999999999</v>
      </c>
    </row>
    <row r="369" spans="3:8" ht="15" customHeight="1" x14ac:dyDescent="0.25">
      <c r="C369" t="s">
        <v>201</v>
      </c>
      <c r="D369" t="s">
        <v>322</v>
      </c>
      <c r="E369" t="s">
        <v>322</v>
      </c>
      <c r="F369" s="5">
        <v>661</v>
      </c>
      <c r="G369" s="6">
        <v>24624.894</v>
      </c>
      <c r="H369" s="6">
        <v>6402.4460000000099</v>
      </c>
    </row>
    <row r="370" spans="3:8" ht="15" customHeight="1" x14ac:dyDescent="0.25">
      <c r="C370" t="s">
        <v>201</v>
      </c>
      <c r="D370" t="s">
        <v>323</v>
      </c>
      <c r="E370" t="s">
        <v>323</v>
      </c>
      <c r="F370" s="5">
        <v>64</v>
      </c>
      <c r="G370" s="6">
        <v>10574.784</v>
      </c>
      <c r="H370" s="6">
        <v>2749.4463999999898</v>
      </c>
    </row>
    <row r="371" spans="3:8" ht="15" customHeight="1" x14ac:dyDescent="0.25">
      <c r="C371" t="s">
        <v>201</v>
      </c>
      <c r="D371" t="s">
        <v>324</v>
      </c>
      <c r="E371" t="s">
        <v>324</v>
      </c>
      <c r="F371" s="5">
        <v>84</v>
      </c>
      <c r="G371" s="6">
        <v>1972.6559999999999</v>
      </c>
      <c r="H371" s="6">
        <v>512.88719999999898</v>
      </c>
    </row>
    <row r="372" spans="3:8" ht="15" customHeight="1" x14ac:dyDescent="0.25">
      <c r="C372" t="s">
        <v>201</v>
      </c>
      <c r="D372" t="s">
        <v>325</v>
      </c>
      <c r="E372" t="s">
        <v>325</v>
      </c>
      <c r="F372" s="5">
        <v>246</v>
      </c>
      <c r="G372" s="6">
        <v>15719.4</v>
      </c>
      <c r="H372" s="6">
        <v>4087.0439999999899</v>
      </c>
    </row>
    <row r="373" spans="3:8" ht="15" customHeight="1" x14ac:dyDescent="0.25">
      <c r="C373" t="s">
        <v>201</v>
      </c>
      <c r="D373" t="s">
        <v>326</v>
      </c>
      <c r="E373" t="s">
        <v>326</v>
      </c>
      <c r="F373" s="5">
        <v>353</v>
      </c>
      <c r="G373" s="6">
        <v>25725.227999999999</v>
      </c>
      <c r="H373" s="6">
        <v>6688.5734000000002</v>
      </c>
    </row>
    <row r="374" spans="3:8" ht="15" customHeight="1" x14ac:dyDescent="0.25">
      <c r="C374" t="s">
        <v>201</v>
      </c>
      <c r="D374" t="s">
        <v>327</v>
      </c>
      <c r="E374" t="s">
        <v>327</v>
      </c>
      <c r="F374" s="5">
        <v>147</v>
      </c>
      <c r="G374" s="6">
        <v>7143.3180000000002</v>
      </c>
      <c r="H374" s="6">
        <v>1857.2568000000001</v>
      </c>
    </row>
  </sheetData>
  <mergeCells count="1">
    <mergeCell ref="E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getKendoDataSource-Ex2-Data</vt:lpstr>
      <vt:lpstr>ReportHeadings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Cavanagh-Downs</dc:creator>
  <cp:lastModifiedBy>CALUMO</cp:lastModifiedBy>
  <dcterms:created xsi:type="dcterms:W3CDTF">2013-05-03T02:36:12Z</dcterms:created>
  <dcterms:modified xsi:type="dcterms:W3CDTF">2013-05-08T07:10:51Z</dcterms:modified>
</cp:coreProperties>
</file>